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6340" windowHeight="14640" firstSheet="2" activeTab="2"/>
  </bookViews>
  <sheets>
    <sheet name="Ex. schedule vacc by location" sheetId="1" r:id="rId1"/>
    <sheet name="Ex. schedule vacc by team" sheetId="2" r:id="rId2"/>
    <sheet name="Ex. freezing capacity" sheetId="3" r:id="rId3"/>
    <sheet name="Freezing capacity A" sheetId="4" r:id="rId4"/>
    <sheet name="Freezing capacity B" sheetId="5" r:id="rId5"/>
    <sheet name="Freezing capacity C" sheetId="6" r:id="rId6"/>
    <sheet name="Freezing capacity 40 sites" sheetId="7" r:id="rId7"/>
  </sheets>
  <definedNames>
    <definedName name="_xlnm.Print_Area" localSheetId="2">'Ex. freezing capacity'!$A$1:$Z$106</definedName>
    <definedName name="_xlnm.Print_Area" localSheetId="6">'Freezing capacity 40 sites'!$A$1:$Z$127</definedName>
    <definedName name="_xlnm.Print_Area" localSheetId="3">'Freezing capacity A'!$A$1:$Z$106</definedName>
    <definedName name="_xlnm.Print_Area" localSheetId="4">'Freezing capacity B'!$A$1:$Z$106</definedName>
    <definedName name="_xlnm.Print_Area" localSheetId="5">'Freezing capacity C'!$A$1:$Z$106</definedName>
  </definedNames>
  <calcPr fullCalcOnLoad="1"/>
</workbook>
</file>

<file path=xl/comments3.xml><?xml version="1.0" encoding="utf-8"?>
<comments xmlns="http://schemas.openxmlformats.org/spreadsheetml/2006/main">
  <authors>
    <author>Oblanchet</author>
  </authors>
  <commentList>
    <comment ref="C96" authorId="0">
      <text>
        <r>
          <rPr>
            <b/>
            <sz val="10"/>
            <rFont val="Calibri"/>
            <family val="2"/>
          </rPr>
          <t>Note: when the cell becomes gray and the number in black is crossed out, the amount is greater than the number of ice packs cells that can be stored (cells H85, B89).</t>
        </r>
      </text>
    </comment>
  </commentList>
</comments>
</file>

<file path=xl/comments4.xml><?xml version="1.0" encoding="utf-8"?>
<comments xmlns="http://schemas.openxmlformats.org/spreadsheetml/2006/main">
  <authors>
    <author>Oblanchet</author>
  </authors>
  <commentList>
    <comment ref="C96" authorId="0">
      <text>
        <r>
          <rPr>
            <b/>
            <sz val="10"/>
            <rFont val="Calibri"/>
            <family val="2"/>
          </rPr>
          <t>Note: when the cell becomes gray and the number in black is crossed out, the amount is greater than the number of ice packs cells that can be stored (cells H85, B89).</t>
        </r>
      </text>
    </comment>
  </commentList>
</comments>
</file>

<file path=xl/comments5.xml><?xml version="1.0" encoding="utf-8"?>
<comments xmlns="http://schemas.openxmlformats.org/spreadsheetml/2006/main">
  <authors>
    <author>Oblanchet</author>
  </authors>
  <commentList>
    <comment ref="C96" authorId="0">
      <text>
        <r>
          <rPr>
            <b/>
            <sz val="10"/>
            <rFont val="Calibri"/>
            <family val="2"/>
          </rPr>
          <t>Note: when the cell becomes gray and the number in black is crossed out, the amount is greater than the number of ice packs cells that can be stored (cells H85, B89).</t>
        </r>
      </text>
    </comment>
  </commentList>
</comments>
</file>

<file path=xl/comments6.xml><?xml version="1.0" encoding="utf-8"?>
<comments xmlns="http://schemas.openxmlformats.org/spreadsheetml/2006/main">
  <authors>
    <author>Oblanchet</author>
  </authors>
  <commentList>
    <comment ref="C96" authorId="0">
      <text>
        <r>
          <rPr>
            <b/>
            <sz val="10"/>
            <rFont val="Calibri"/>
            <family val="2"/>
          </rPr>
          <t>Note: when the cell becomes gray and the number in black is crossed out, the amount is greater than the number of ice packs cells that can be stored (cells H85, B89).</t>
        </r>
      </text>
    </comment>
  </commentList>
</comments>
</file>

<file path=xl/comments7.xml><?xml version="1.0" encoding="utf-8"?>
<comments xmlns="http://schemas.openxmlformats.org/spreadsheetml/2006/main">
  <authors>
    <author>Oblanchet</author>
  </authors>
  <commentList>
    <comment ref="C117" authorId="0">
      <text>
        <r>
          <rPr>
            <b/>
            <sz val="10"/>
            <rFont val="Calibri"/>
            <family val="2"/>
          </rPr>
          <t>Note: when the cell becomes gray and the number in black is crossed out, the amount is greater than the number of ice packs cells that can be stored (cells H85, B89).</t>
        </r>
      </text>
    </comment>
  </commentList>
</comments>
</file>

<file path=xl/sharedStrings.xml><?xml version="1.0" encoding="utf-8"?>
<sst xmlns="http://schemas.openxmlformats.org/spreadsheetml/2006/main" count="805" uniqueCount="182">
  <si>
    <t>Amidou</t>
  </si>
  <si>
    <t>1) Il faut en premier lieu définir les besoins en glace pour chaque site. Une glacière RCW 25 permet de transporter environ 5000 doses de vaccin avec le solvent. Sachant que l'on estime les performances d'un vaccinateur a environ 1500 vaccinations par jou</t>
  </si>
  <si>
    <t xml:space="preserve"> </t>
  </si>
  <si>
    <t>0,6 l</t>
  </si>
  <si>
    <t>0,4 l</t>
  </si>
  <si>
    <t>Volume (litres)</t>
  </si>
  <si>
    <t>Kg/24 h</t>
  </si>
  <si>
    <t>Total</t>
  </si>
  <si>
    <t>VESTFROST MF 314</t>
  </si>
  <si>
    <t>VESTFROST MF 214</t>
  </si>
  <si>
    <t>VESTFROST MF 114</t>
  </si>
  <si>
    <t>TOTAL</t>
  </si>
  <si>
    <r>
      <t>Balance</t>
    </r>
    <r>
      <rPr>
        <sz val="12"/>
        <rFont val="Calibri"/>
        <family val="0"/>
      </rPr>
      <t xml:space="preserve"> (1)</t>
    </r>
  </si>
  <si>
    <t>A</t>
  </si>
  <si>
    <t>B</t>
  </si>
  <si>
    <t>C</t>
  </si>
  <si>
    <t>D</t>
  </si>
  <si>
    <t>G</t>
  </si>
  <si>
    <t>L</t>
  </si>
  <si>
    <t>etc.</t>
  </si>
  <si>
    <t>FILL IN ONLY THE YELLOW BOXES. Calculations will appear automatically.</t>
  </si>
  <si>
    <t xml:space="preserve">District: </t>
  </si>
  <si>
    <t>Table C</t>
  </si>
  <si>
    <t>Towns/locations and sites</t>
  </si>
  <si>
    <t>Number of teams</t>
  </si>
  <si>
    <t>A and B</t>
  </si>
  <si>
    <t>C and D</t>
  </si>
  <si>
    <t>E and F</t>
  </si>
  <si>
    <t>H and I</t>
  </si>
  <si>
    <t>J and K</t>
  </si>
  <si>
    <t>D1</t>
  </si>
  <si>
    <t>D2</t>
  </si>
  <si>
    <t>D3</t>
  </si>
  <si>
    <t>D4</t>
  </si>
  <si>
    <t>D5</t>
  </si>
  <si>
    <t>D6</t>
  </si>
  <si>
    <t>D7</t>
  </si>
  <si>
    <t>D8</t>
  </si>
  <si>
    <t>D9</t>
  </si>
  <si>
    <t>D10</t>
  </si>
  <si>
    <t>D11</t>
  </si>
  <si>
    <t>D23</t>
  </si>
  <si>
    <t>D22</t>
  </si>
  <si>
    <t>D21</t>
  </si>
  <si>
    <t>D20</t>
  </si>
  <si>
    <t>D19</t>
  </si>
  <si>
    <t>D18</t>
  </si>
  <si>
    <t>D17</t>
  </si>
  <si>
    <t>D16</t>
  </si>
  <si>
    <t>D15</t>
  </si>
  <si>
    <t>D14</t>
  </si>
  <si>
    <t>D13</t>
  </si>
  <si>
    <t>D12</t>
  </si>
  <si>
    <t>Rythmn and number of ice packs needed</t>
  </si>
  <si>
    <t xml:space="preserve">Nb of ice packs required for 1 team per site </t>
  </si>
  <si>
    <t xml:space="preserve">Nb of ice packs required for 2 teams per site </t>
  </si>
  <si>
    <t>TOTAL number of ice packs needed per day</t>
  </si>
  <si>
    <t>Freezing capacity</t>
  </si>
  <si>
    <t>Storage</t>
  </si>
  <si>
    <t>Nb of ice packs</t>
  </si>
  <si>
    <t>Brand and type</t>
  </si>
  <si>
    <t xml:space="preserve">Number </t>
  </si>
  <si>
    <t>Table D</t>
  </si>
  <si>
    <t>Nb ice packs 
0.6 l/24 h</t>
  </si>
  <si>
    <t>Per freezer</t>
  </si>
  <si>
    <t>According to the inventory of available freezers for the campaign:</t>
  </si>
  <si>
    <t xml:space="preserve">It is possible to freeze  </t>
  </si>
  <si>
    <t>ice packs per day</t>
  </si>
  <si>
    <t>It is possible to store</t>
  </si>
  <si>
    <t>ice packs in total</t>
  </si>
  <si>
    <t>Number of days required to freeze all the ice packs for Day 1</t>
  </si>
  <si>
    <t>do not exceed the freezers' freezing capacity per 24 hours.</t>
  </si>
  <si>
    <r>
      <t>Note:</t>
    </r>
    <r>
      <rPr>
        <sz val="12"/>
        <color indexed="10"/>
        <rFont val="Calibri"/>
        <family val="2"/>
      </rPr>
      <t xml:space="preserve"> </t>
    </r>
  </si>
  <si>
    <r>
      <t xml:space="preserve">Out </t>
    </r>
    <r>
      <rPr>
        <sz val="12"/>
        <color indexed="10"/>
        <rFont val="Calibri"/>
        <family val="2"/>
      </rPr>
      <t>(2)</t>
    </r>
  </si>
  <si>
    <r>
      <t xml:space="preserve">In </t>
    </r>
    <r>
      <rPr>
        <sz val="12"/>
        <color indexed="12"/>
        <rFont val="Calibri"/>
        <family val="2"/>
      </rPr>
      <t>(3)</t>
    </r>
  </si>
  <si>
    <t>D24</t>
  </si>
  <si>
    <t xml:space="preserve">(1) BALANCE = number of available ice packs. </t>
  </si>
  <si>
    <t>Notes</t>
  </si>
  <si>
    <t xml:space="preserve">4) Evolution of ice-packs needs per day for sites    </t>
  </si>
  <si>
    <t>3 types of freezers VESTFROST are proposed. Add the other types of freezers available and enter the specifications: freezing capacicty and volume (yellow boxes)</t>
  </si>
  <si>
    <t xml:space="preserve">Indicate for each brand and type of freezer: number and specifications (freezing capacicty and volume in litres). </t>
  </si>
  <si>
    <t>1 RCW 25 cold-box (vaccines and diluents)</t>
  </si>
  <si>
    <t>Vaccine carrier Giostyle for 1 team</t>
  </si>
  <si>
    <t>Vaccine carrier Giostyle for 2 teams</t>
  </si>
  <si>
    <t>PASSIVE COLD CHAIN EQUIPMENT PER SITE</t>
  </si>
  <si>
    <t>Nb of cold boxes and vaccine carriers per team</t>
  </si>
  <si>
    <t>Nb of ice packs per cold box and vaccine carrier</t>
  </si>
  <si>
    <t>Total nb of ice packs on D1</t>
  </si>
  <si>
    <t>Volume of ice packs</t>
  </si>
  <si>
    <t>Determine the cold-chain needs for each team:</t>
  </si>
  <si>
    <t>Target pop.</t>
  </si>
  <si>
    <t>Nb of teams</t>
  </si>
  <si>
    <t>Duration             (in days)</t>
  </si>
  <si>
    <t>Additional ice packs and vaccine doses can be supplied by the logistics team during the day, according to needs.</t>
  </si>
  <si>
    <t xml:space="preserve">On Day 6, the balance is less than the needs. It is no longer possible to supply the all sites. </t>
  </si>
  <si>
    <t>The freezing capacity must be increased (additional freezer and/or other sources of supply) in order to supply all the sites for 10 days as initially planned.</t>
  </si>
  <si>
    <t>The performance of all the freezers enables the supply of ice packs to all the sites for 5 days.</t>
  </si>
  <si>
    <t>TEAMS</t>
  </si>
  <si>
    <t>Team A</t>
  </si>
  <si>
    <t>Team B</t>
  </si>
  <si>
    <t>Team C</t>
  </si>
  <si>
    <t>Team D</t>
  </si>
  <si>
    <t>Team E</t>
  </si>
  <si>
    <t>Team F</t>
  </si>
  <si>
    <t>Team G</t>
  </si>
  <si>
    <t>Team H</t>
  </si>
  <si>
    <t>Team I</t>
  </si>
  <si>
    <t>Team J</t>
  </si>
  <si>
    <t>Team K</t>
  </si>
  <si>
    <t>Team L</t>
  </si>
  <si>
    <t>One vaccinator can vaccinate, on average 800 to 1000 vaccinations per day in urban area and 300 to 600 in rural area.</t>
  </si>
  <si>
    <t xml:space="preserve">Note: </t>
  </si>
  <si>
    <t>(2) OUT = total number of ice packs supplied to the teams on vaccination sites per day (see point 2).</t>
  </si>
  <si>
    <t>1) Define the cold chain equipment for one vaccination site</t>
  </si>
  <si>
    <t>One vaccination site can accommodate one or two teams, at most (1 to 2 vaccinators, and 2 preparers per vaccinator).</t>
  </si>
  <si>
    <t xml:space="preserve">3) Determine the available and required freezing capacities </t>
  </si>
  <si>
    <t xml:space="preserve">From the inventory, fill in one line in Table D for each type of working freezer available. </t>
  </si>
  <si>
    <t>Team</t>
  </si>
  <si>
    <t>2) Estimate the number of ice packs needed each day for all of the teams and sites</t>
  </si>
  <si>
    <t xml:space="preserve">4) Ice-packs needs per day for sites    </t>
  </si>
  <si>
    <t>(3) IN = total number of ice packs that can be frozen per day (see point 3, freezing capacity per 24 h).</t>
  </si>
  <si>
    <t xml:space="preserve">VACCINATION SCHEDULE BY TEAM. Amidou District </t>
  </si>
  <si>
    <t xml:space="preserve">VACCINATION SCHEDULE BY LOCATION. Amidou District. </t>
  </si>
  <si>
    <t>Locations</t>
  </si>
  <si>
    <t>Do not exceed the 24-hour freezing capacity of the freezers.</t>
  </si>
  <si>
    <r>
      <t>On D1, note the maximum number of ice packs that can be stored (</t>
    </r>
    <r>
      <rPr>
        <b/>
        <sz val="12"/>
        <color indexed="45"/>
        <rFont val="Calibri"/>
        <family val="2"/>
      </rPr>
      <t>H85, B89</t>
    </r>
    <r>
      <rPr>
        <sz val="12"/>
        <rFont val="Calibri"/>
        <family val="0"/>
      </rPr>
      <t>) or the maximum number of frozen ice packs available on D1. Any negative quantity means that there will not be enough ice packs to supply all the teams.</t>
    </r>
  </si>
  <si>
    <t>The freezing capacity must be increased (additional freezer and/or other sources of supply) in order to supply all the sites for 10 days, as anticipated in the schedule.</t>
  </si>
  <si>
    <t>Brand and model</t>
  </si>
  <si>
    <t>Number of ice packs</t>
  </si>
  <si>
    <t>No. of 0.6 l ice packs/24 hrs</t>
  </si>
  <si>
    <t>Kg/24 hrs</t>
  </si>
  <si>
    <t>Enter the names of the locations and sites (one line per site), the number of teams per site and their identification</t>
  </si>
  <si>
    <r>
      <t xml:space="preserve">Then transfer the number of ice packs needed </t>
    </r>
    <r>
      <rPr>
        <b/>
        <sz val="12"/>
        <rFont val="Calibri"/>
        <family val="0"/>
      </rPr>
      <t>per day and per site</t>
    </r>
    <r>
      <rPr>
        <sz val="12"/>
        <rFont val="Calibri"/>
        <family val="0"/>
      </rPr>
      <t xml:space="preserve"> according to the data in Table B (above). </t>
    </r>
  </si>
  <si>
    <t>One vaccinator can vaccinate, on average 800 to 1000 vaccinations per day in urban areas and 300 to 600 in rural areas.</t>
  </si>
  <si>
    <r>
      <t>1 RCW 25 cold box</t>
    </r>
    <r>
      <rPr>
        <sz val="12"/>
        <color indexed="8"/>
        <rFont val="Calibri"/>
        <family val="2"/>
      </rPr>
      <t xml:space="preserve"> (20.4 litres) can store 3300 (3 cm3/dose) to 5000 (2 cm3/dose) doses of vaccine and solvent, and requires</t>
    </r>
    <r>
      <rPr>
        <b/>
        <sz val="12"/>
        <color indexed="8"/>
        <rFont val="Calibri"/>
        <family val="2"/>
      </rPr>
      <t>:</t>
    </r>
  </si>
  <si>
    <r>
      <t xml:space="preserve">1 Giostyle-type vaccine carrier </t>
    </r>
    <r>
      <rPr>
        <sz val="12"/>
        <color indexed="8"/>
        <rFont val="Calibri"/>
        <family val="2"/>
      </rPr>
      <t>for 2 preparers can store 500 (3 cm3/dose) to 750 (2 cm3/dose) doses of vaccine and solvent, and requires:</t>
    </r>
  </si>
  <si>
    <r>
      <t xml:space="preserve">  ► At ambient temperatures below 40°C:</t>
    </r>
    <r>
      <rPr>
        <b/>
        <i/>
        <sz val="12"/>
        <color indexed="8"/>
        <rFont val="Calibri"/>
        <family val="2"/>
      </rPr>
      <t xml:space="preserve"> 6 0.4-litre ice packs, to be replaced every day.</t>
    </r>
  </si>
  <si>
    <t>Check the box corresponding to the outside temperature</t>
  </si>
  <si>
    <t>Check the box corresponding to the interval for replacing ice packs in the RCW25 cold boxes</t>
  </si>
  <si>
    <t xml:space="preserve"> 12 core vaccination teams available (1 vaccinator + 2 preparers + registrars, recoder and security staff)</t>
  </si>
  <si>
    <t>Extra days if required</t>
  </si>
  <si>
    <t>Day off/debriefing/preparation</t>
  </si>
  <si>
    <r>
      <t xml:space="preserve">  ► At ambient temperatures above 40°C: </t>
    </r>
    <r>
      <rPr>
        <b/>
        <i/>
        <sz val="12"/>
        <color indexed="8"/>
        <rFont val="Calibri"/>
        <family val="2"/>
      </rPr>
      <t>8 0.4-litre ice packs, to be replaced every day.</t>
    </r>
  </si>
  <si>
    <t>1 Giostyle-type vaccine carrier for 2 preparers can store 500 (3 cm3/dose) to 750 (2 cm3/dose) doses of vaccine and solvent, and requires:</t>
  </si>
  <si>
    <t>1 RCW 25 cold box (20.4 litres) can store 3300 (3 cm3/dose) to 5000 (2 cm3/dose) doses of vaccine and solvent, and requires:</t>
  </si>
  <si>
    <r>
      <t xml:space="preserve">  ► At ambient temperatures above 40°C: </t>
    </r>
    <r>
      <rPr>
        <b/>
        <i/>
        <sz val="12"/>
        <color indexed="8"/>
        <rFont val="Calibri"/>
        <family val="2"/>
      </rPr>
      <t>12 0.6-litre ice packs to be replaced every day or 18 0.6-litre ice packs to be replaced every 2 days or 24 0.6-litre ice packs to be replaced every 3 days.</t>
    </r>
  </si>
  <si>
    <r>
      <t xml:space="preserve">  ► </t>
    </r>
    <r>
      <rPr>
        <i/>
        <sz val="12"/>
        <rFont val="Calibri"/>
        <family val="2"/>
      </rPr>
      <t>At ambient temperatures above 40°C: 12 0.6-litre ice packs to be replaced every day or 18 0.6-litre ice packs to be replaced every 2 days or 24 0.6-litre ice packs to be replaced every 3 days.</t>
    </r>
  </si>
  <si>
    <t>MARCOTTE - School no 2</t>
  </si>
  <si>
    <t>BAROUELI - School no 1</t>
  </si>
  <si>
    <t>ZABOUBOU - Central square</t>
  </si>
  <si>
    <t>ESPACALOU - Central square</t>
  </si>
  <si>
    <t>MARCOTTE - Central square</t>
  </si>
  <si>
    <t>ZABOUBOU - School no 1</t>
  </si>
  <si>
    <t>BAROUELI - Lemba square</t>
  </si>
  <si>
    <t xml:space="preserve">MARCOTTE - Matete school </t>
  </si>
  <si>
    <t>SWITCHE - Central square</t>
  </si>
  <si>
    <t>MARCOTTE - House of the people</t>
  </si>
  <si>
    <t>ZABOUBOU - Union square</t>
  </si>
  <si>
    <t>SWITCHE - Cental square</t>
  </si>
  <si>
    <t>ESCAPALOU - Cental square</t>
  </si>
  <si>
    <t>Marcotte Central square</t>
  </si>
  <si>
    <t>Marcotte Matete school</t>
  </si>
  <si>
    <t>Marcotte School n°2</t>
  </si>
  <si>
    <t>Marcotte House of the people</t>
  </si>
  <si>
    <t>Zaboulou School n°1</t>
  </si>
  <si>
    <t>Zaboulou Central square</t>
  </si>
  <si>
    <t>Zaboulou Union Square</t>
  </si>
  <si>
    <t xml:space="preserve">  ► At ambient temperatures below 40°C: 6 0.4-litre ice packs, to be replaced every day.</t>
  </si>
  <si>
    <t xml:space="preserve">  ► At ambient temperatures above 40°C: 8 0.4-litre ice packs, to be replaced every day.</t>
  </si>
  <si>
    <r>
      <t xml:space="preserve">  ► </t>
    </r>
    <r>
      <rPr>
        <i/>
        <sz val="12"/>
        <rFont val="Calibri"/>
        <family val="2"/>
      </rPr>
      <t xml:space="preserve">At ambient temperatures below 40°C: 12 0.6-litre ice packs to be replaced every 2 days or 14 0.6-litre ice packs to be replaced every 3 days. </t>
    </r>
    <r>
      <rPr>
        <i/>
        <sz val="12"/>
        <color indexed="10"/>
        <rFont val="Calibri"/>
        <family val="2"/>
      </rPr>
      <t>Note: never use fewer than 12 0.6-litre ice packs.</t>
    </r>
  </si>
  <si>
    <r>
      <t xml:space="preserve">  ► At ambient temperatures below 40°C:</t>
    </r>
    <r>
      <rPr>
        <b/>
        <i/>
        <sz val="12"/>
        <color indexed="8"/>
        <rFont val="Calibri"/>
        <family val="2"/>
      </rPr>
      <t xml:space="preserve"> 12 0.6-litre ice packs to be replaced every 2 days or 14 0.6-litre ice packs to be replaced every 3 days.</t>
    </r>
    <r>
      <rPr>
        <sz val="12"/>
        <color indexed="8"/>
        <rFont val="Calibri"/>
        <family val="2"/>
      </rPr>
      <t xml:space="preserve"> </t>
    </r>
    <r>
      <rPr>
        <b/>
        <i/>
        <sz val="12"/>
        <color indexed="10"/>
        <rFont val="Calibri"/>
        <family val="2"/>
      </rPr>
      <t>Note: never use fewer than 12 0.6-litre ice packs.</t>
    </r>
  </si>
  <si>
    <t>The volume and freezing capacity needed depend primarily on the number of vaccination sites, the number of vaccination teams per site, and the schedule and duration of the campaign (see sheets "Vaccination schedule by location" and "Vaccination schedule by team").</t>
  </si>
  <si>
    <t>The tables below change automatically as a function of the temperature and replacement interval.</t>
  </si>
  <si>
    <t xml:space="preserve">Table B: Automatic calculation of the number of ice packs needed per day for 1 or 2 teams at one site. These numbers are transferred to the table in point 2. </t>
  </si>
  <si>
    <t xml:space="preserve">Table A: Automatic calculation of the needs for 1 or 2 teams at one site.  </t>
  </si>
  <si>
    <t>0.6 l</t>
  </si>
  <si>
    <t>0.4 l</t>
  </si>
  <si>
    <t>Put in half of the ice packs to freeze in the morning and the other half at night.</t>
  </si>
  <si>
    <r>
      <t xml:space="preserve">On D1, note the maximum number of ice packs that can be stored </t>
    </r>
    <r>
      <rPr>
        <sz val="12"/>
        <color indexed="14"/>
        <rFont val="Calibri"/>
        <family val="2"/>
      </rPr>
      <t xml:space="preserve">(H85, B89) </t>
    </r>
    <r>
      <rPr>
        <sz val="12"/>
        <rFont val="Calibri"/>
        <family val="0"/>
      </rPr>
      <t>or the maximum number of frozen ice packs available on D1. Any negative quantity means that there will not be enough ice packs to supply all the teams.</t>
    </r>
  </si>
  <si>
    <t xml:space="preserve">Team n° </t>
  </si>
  <si>
    <t>23 - ESTIMATING NEEDS  - FREEZING CAPACITY for a vaccination campaign</t>
  </si>
  <si>
    <t>ESTIMATING NEEDS  - FREEZING CAPACITY for a vaccination campaign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</si>
</sst>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s>
  <fonts count="90">
    <font>
      <sz val="10"/>
      <name val="Arial"/>
      <family val="0"/>
    </font>
    <font>
      <u val="single"/>
      <sz val="10"/>
      <color indexed="12"/>
      <name val="Arial"/>
      <family val="0"/>
    </font>
    <font>
      <u val="single"/>
      <sz val="10"/>
      <color indexed="36"/>
      <name val="Arial"/>
      <family val="0"/>
    </font>
    <font>
      <sz val="8"/>
      <name val="Arial"/>
      <family val="0"/>
    </font>
    <font>
      <sz val="8"/>
      <name val="Tahoma"/>
      <family val="2"/>
    </font>
    <font>
      <b/>
      <sz val="14"/>
      <name val="Calibri"/>
      <family val="2"/>
    </font>
    <font>
      <sz val="14"/>
      <name val="Calibri"/>
      <family val="2"/>
    </font>
    <font>
      <b/>
      <sz val="12"/>
      <name val="Calibri"/>
      <family val="0"/>
    </font>
    <font>
      <sz val="10"/>
      <name val="Calibri"/>
      <family val="2"/>
    </font>
    <font>
      <sz val="12"/>
      <color indexed="8"/>
      <name val="Calibri"/>
      <family val="2"/>
    </font>
    <font>
      <b/>
      <sz val="12"/>
      <color indexed="8"/>
      <name val="Calibri"/>
      <family val="2"/>
    </font>
    <font>
      <sz val="10"/>
      <color indexed="8"/>
      <name val="Calibri"/>
      <family val="2"/>
    </font>
    <font>
      <b/>
      <i/>
      <sz val="12"/>
      <name val="Calibri"/>
      <family val="2"/>
    </font>
    <font>
      <sz val="12"/>
      <name val="Calibri"/>
      <family val="0"/>
    </font>
    <font>
      <b/>
      <sz val="14"/>
      <color indexed="10"/>
      <name val="Calibri"/>
      <family val="2"/>
    </font>
    <font>
      <b/>
      <sz val="12"/>
      <color indexed="10"/>
      <name val="Calibri"/>
      <family val="2"/>
    </font>
    <font>
      <b/>
      <i/>
      <sz val="12"/>
      <color indexed="8"/>
      <name val="Calibri"/>
      <family val="2"/>
    </font>
    <font>
      <b/>
      <sz val="10"/>
      <color indexed="10"/>
      <name val="Calibri"/>
      <family val="2"/>
    </font>
    <font>
      <sz val="10"/>
      <color indexed="10"/>
      <name val="Calibri"/>
      <family val="2"/>
    </font>
    <font>
      <sz val="10"/>
      <color indexed="9"/>
      <name val="Calibri"/>
      <family val="2"/>
    </font>
    <font>
      <b/>
      <sz val="36"/>
      <color indexed="10"/>
      <name val="Calibri"/>
      <family val="2"/>
    </font>
    <font>
      <sz val="12"/>
      <color indexed="10"/>
      <name val="Calibri"/>
      <family val="2"/>
    </font>
    <font>
      <b/>
      <sz val="11"/>
      <name val="Calibri"/>
      <family val="2"/>
    </font>
    <font>
      <b/>
      <sz val="10"/>
      <color indexed="8"/>
      <name val="Calibri"/>
      <family val="2"/>
    </font>
    <font>
      <b/>
      <sz val="10"/>
      <name val="Calibri"/>
      <family val="2"/>
    </font>
    <font>
      <b/>
      <sz val="18"/>
      <name val="Calibri"/>
      <family val="2"/>
    </font>
    <font>
      <i/>
      <sz val="11"/>
      <color indexed="10"/>
      <name val="Calibri"/>
      <family val="2"/>
    </font>
    <font>
      <i/>
      <sz val="14"/>
      <color indexed="8"/>
      <name val="Calibri"/>
      <family val="2"/>
    </font>
    <font>
      <b/>
      <i/>
      <sz val="12"/>
      <color indexed="10"/>
      <name val="Calibri"/>
      <family val="2"/>
    </font>
    <font>
      <sz val="10"/>
      <color indexed="18"/>
      <name val="Calibri"/>
      <family val="2"/>
    </font>
    <font>
      <b/>
      <sz val="13"/>
      <color indexed="12"/>
      <name val="Calibri"/>
      <family val="2"/>
    </font>
    <font>
      <sz val="10"/>
      <color indexed="12"/>
      <name val="Calibri"/>
      <family val="2"/>
    </font>
    <font>
      <sz val="11"/>
      <name val="Calibri"/>
      <family val="2"/>
    </font>
    <font>
      <b/>
      <sz val="13"/>
      <name val="Calibri"/>
      <family val="2"/>
    </font>
    <font>
      <sz val="13"/>
      <name val="Calibri"/>
      <family val="2"/>
    </font>
    <font>
      <b/>
      <sz val="13"/>
      <color indexed="14"/>
      <name val="Calibri"/>
      <family val="2"/>
    </font>
    <font>
      <b/>
      <sz val="12"/>
      <color indexed="12"/>
      <name val="Calibri"/>
      <family val="2"/>
    </font>
    <font>
      <b/>
      <sz val="12"/>
      <color indexed="14"/>
      <name val="Calibri"/>
      <family val="2"/>
    </font>
    <font>
      <sz val="12"/>
      <color indexed="12"/>
      <name val="Calibri"/>
      <family val="2"/>
    </font>
    <font>
      <i/>
      <sz val="12"/>
      <name val="Calibri"/>
      <family val="2"/>
    </font>
    <font>
      <sz val="12"/>
      <name val="Arial"/>
      <family val="0"/>
    </font>
    <font>
      <sz val="36"/>
      <color indexed="10"/>
      <name val="Calibri"/>
      <family val="2"/>
    </font>
    <font>
      <sz val="12"/>
      <color indexed="14"/>
      <name val="Calibri"/>
      <family val="2"/>
    </font>
    <font>
      <sz val="12"/>
      <color indexed="48"/>
      <name val="Calibri"/>
      <family val="2"/>
    </font>
    <font>
      <sz val="10"/>
      <color indexed="48"/>
      <name val="Calibri"/>
      <family val="2"/>
    </font>
    <font>
      <b/>
      <sz val="12"/>
      <color indexed="48"/>
      <name val="Calibri"/>
      <family val="0"/>
    </font>
    <font>
      <sz val="11"/>
      <name val="Times New Roman"/>
      <family val="1"/>
    </font>
    <font>
      <b/>
      <sz val="14"/>
      <color indexed="48"/>
      <name val="Calibri"/>
      <family val="2"/>
    </font>
    <font>
      <sz val="14"/>
      <color indexed="48"/>
      <name val="Calibri"/>
      <family val="2"/>
    </font>
    <font>
      <b/>
      <i/>
      <sz val="12"/>
      <color indexed="48"/>
      <name val="Calibri"/>
      <family val="2"/>
    </font>
    <font>
      <sz val="12"/>
      <color indexed="11"/>
      <name val="Calibri"/>
      <family val="2"/>
    </font>
    <font>
      <b/>
      <sz val="10"/>
      <color indexed="48"/>
      <name val="Calibri"/>
      <family val="2"/>
    </font>
    <font>
      <b/>
      <sz val="12"/>
      <color indexed="11"/>
      <name val="Calibri"/>
      <family val="2"/>
    </font>
    <font>
      <b/>
      <sz val="12"/>
      <name val="Times New Roman"/>
      <family val="1"/>
    </font>
    <font>
      <b/>
      <sz val="12"/>
      <color indexed="45"/>
      <name val="Calibri"/>
      <family val="2"/>
    </font>
    <font>
      <b/>
      <sz val="36"/>
      <color indexed="48"/>
      <name val="Calibri"/>
      <family val="0"/>
    </font>
    <font>
      <i/>
      <sz val="12"/>
      <color indexed="10"/>
      <name val="Calibri"/>
      <family val="2"/>
    </font>
    <font>
      <sz val="12"/>
      <color indexed="9"/>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b/>
      <sz val="12"/>
      <color indexed="10"/>
      <name val="Arial"/>
      <family val="0"/>
    </font>
    <font>
      <b/>
      <sz val="12"/>
      <color indexed="12"/>
      <name val="Arial"/>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color indexed="12"/>
      </right>
      <top>
        <color indexed="63"/>
      </top>
      <bottom style="thin"/>
    </border>
    <border>
      <left style="thin"/>
      <right style="thin">
        <color indexed="12"/>
      </right>
      <top style="thin"/>
      <bottom style="thin"/>
    </border>
    <border>
      <left style="thin"/>
      <right style="thin">
        <color indexed="12"/>
      </right>
      <top style="medium"/>
      <bottom style="medium"/>
    </border>
    <border>
      <left style="thin"/>
      <right>
        <color indexed="63"/>
      </right>
      <top>
        <color indexed="63"/>
      </top>
      <bottom>
        <color indexed="63"/>
      </bottom>
    </border>
    <border>
      <left style="thin">
        <color indexed="12"/>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color indexed="12"/>
      </left>
      <right style="medium"/>
      <top style="thin"/>
      <bottom style="thin"/>
    </border>
    <border>
      <left style="thin">
        <color indexed="12"/>
      </left>
      <right style="medium"/>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thin">
        <color indexed="12"/>
      </left>
      <right style="thin"/>
      <top style="medium"/>
      <bottom style="medium"/>
    </border>
    <border>
      <left>
        <color indexed="63"/>
      </left>
      <right style="thin"/>
      <top style="medium"/>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color indexed="63"/>
      </bottom>
    </border>
    <border>
      <left>
        <color indexed="63"/>
      </left>
      <right>
        <color indexed="63"/>
      </right>
      <top style="thin"/>
      <bottom>
        <color indexed="63"/>
      </bottom>
    </border>
    <border>
      <left style="thin">
        <color indexed="12"/>
      </left>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thin">
        <color indexed="12"/>
      </left>
      <right style="medium"/>
      <top style="medium"/>
      <bottom>
        <color indexed="63"/>
      </bottom>
    </border>
    <border>
      <left style="thin">
        <color indexed="12"/>
      </left>
      <right style="medium"/>
      <top>
        <color indexed="63"/>
      </top>
      <bottom>
        <color indexed="63"/>
      </bottom>
    </border>
    <border>
      <left style="thin">
        <color indexed="12"/>
      </left>
      <right style="medium"/>
      <top>
        <color indexed="63"/>
      </top>
      <bottom style="medium"/>
    </border>
    <border>
      <left style="thin">
        <color indexed="12"/>
      </left>
      <right>
        <color indexed="63"/>
      </right>
      <top style="thin"/>
      <bottom style="thin"/>
    </border>
    <border>
      <left style="thin">
        <color indexed="12"/>
      </left>
      <right>
        <color indexed="63"/>
      </right>
      <top style="thin">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0" applyNumberFormat="0" applyBorder="0" applyAlignment="0" applyProtection="0"/>
    <xf numFmtId="0" fontId="76" fillId="27" borderId="1" applyNumberFormat="0" applyAlignment="0" applyProtection="0"/>
    <xf numFmtId="0" fontId="77" fillId="0" borderId="2" applyNumberFormat="0" applyFill="0" applyAlignment="0" applyProtection="0"/>
    <xf numFmtId="0" fontId="78" fillId="28" borderId="1" applyNumberFormat="0" applyAlignment="0" applyProtection="0"/>
    <xf numFmtId="0" fontId="7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81" fillId="27"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554">
    <xf numFmtId="0" fontId="0" fillId="0" borderId="0" xfId="0" applyAlignment="1">
      <alignment/>
    </xf>
    <xf numFmtId="0" fontId="7" fillId="0" borderId="10" xfId="0" applyFont="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0" borderId="0" xfId="0" applyFont="1" applyAlignment="1" applyProtection="1">
      <alignment vertical="center"/>
      <protection/>
    </xf>
    <xf numFmtId="0" fontId="8" fillId="0" borderId="12"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0" borderId="0" xfId="0" applyFont="1" applyAlignment="1" applyProtection="1">
      <alignment vertical="center"/>
      <protection/>
    </xf>
    <xf numFmtId="0" fontId="11" fillId="0" borderId="0" xfId="0" applyFont="1" applyBorder="1" applyAlignment="1">
      <alignment vertical="center"/>
    </xf>
    <xf numFmtId="0" fontId="12" fillId="33" borderId="0" xfId="0" applyFont="1" applyFill="1" applyAlignment="1" applyProtection="1">
      <alignment vertical="center"/>
      <protection/>
    </xf>
    <xf numFmtId="0" fontId="12" fillId="0" borderId="0" xfId="0" applyFont="1" applyAlignment="1" applyProtection="1">
      <alignment vertical="center"/>
      <protection/>
    </xf>
    <xf numFmtId="0" fontId="13" fillId="0" borderId="12"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5" fillId="34" borderId="0" xfId="0" applyFont="1" applyFill="1" applyBorder="1" applyAlignment="1" applyProtection="1">
      <alignment horizontal="justify" vertical="center"/>
      <protection/>
    </xf>
    <xf numFmtId="0" fontId="12" fillId="34" borderId="0" xfId="0" applyFont="1" applyFill="1" applyBorder="1" applyAlignment="1" applyProtection="1">
      <alignment vertical="center"/>
      <protection/>
    </xf>
    <xf numFmtId="0" fontId="12" fillId="34" borderId="13" xfId="0" applyFont="1" applyFill="1" applyBorder="1" applyAlignment="1" applyProtection="1">
      <alignment vertical="center"/>
      <protection/>
    </xf>
    <xf numFmtId="0" fontId="12" fillId="0" borderId="13" xfId="0" applyFont="1" applyBorder="1" applyAlignment="1" applyProtection="1">
      <alignment vertical="center"/>
      <protection/>
    </xf>
    <xf numFmtId="0" fontId="12" fillId="35" borderId="0" xfId="0" applyFont="1" applyFill="1" applyBorder="1" applyAlignment="1" applyProtection="1">
      <alignment vertical="center"/>
      <protection/>
    </xf>
    <xf numFmtId="0" fontId="12" fillId="35" borderId="13" xfId="0" applyFont="1" applyFill="1" applyBorder="1" applyAlignment="1" applyProtection="1">
      <alignment vertical="center"/>
      <protection/>
    </xf>
    <xf numFmtId="0" fontId="12" fillId="0" borderId="0" xfId="0" applyFont="1" applyFill="1" applyAlignment="1" applyProtection="1">
      <alignment vertical="center"/>
      <protection/>
    </xf>
    <xf numFmtId="0" fontId="9" fillId="0" borderId="0" xfId="0" applyFont="1" applyBorder="1" applyAlignment="1" applyProtection="1">
      <alignment horizontal="justify"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13" fillId="33" borderId="0" xfId="0" applyFont="1" applyFill="1" applyAlignment="1" applyProtection="1">
      <alignment vertical="center"/>
      <protection/>
    </xf>
    <xf numFmtId="0" fontId="13" fillId="0" borderId="0" xfId="0" applyFont="1" applyAlignment="1" applyProtection="1">
      <alignment vertical="center"/>
      <protection/>
    </xf>
    <xf numFmtId="0" fontId="9" fillId="0" borderId="0" xfId="0" applyFont="1" applyAlignment="1" applyProtection="1">
      <alignment vertical="center"/>
      <protection/>
    </xf>
    <xf numFmtId="0" fontId="9" fillId="0" borderId="12" xfId="0" applyFont="1" applyBorder="1" applyAlignment="1" applyProtection="1" quotePrefix="1">
      <alignment horizontal="justify" vertical="center"/>
      <protection/>
    </xf>
    <xf numFmtId="0" fontId="17"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9" fillId="0" borderId="12" xfId="0" applyFont="1" applyBorder="1" applyAlignment="1" applyProtection="1">
      <alignment vertical="center"/>
      <protection/>
    </xf>
    <xf numFmtId="0" fontId="8" fillId="0" borderId="0" xfId="0" applyFont="1" applyBorder="1" applyAlignment="1" applyProtection="1">
      <alignment horizontal="justify" vertical="center"/>
      <protection/>
    </xf>
    <xf numFmtId="0" fontId="20"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1" fillId="0" borderId="0" xfId="0" applyFont="1" applyAlignment="1" applyProtection="1">
      <alignment vertical="center"/>
      <protection/>
    </xf>
    <xf numFmtId="0" fontId="18" fillId="0" borderId="0" xfId="0" applyFont="1" applyBorder="1" applyAlignment="1" applyProtection="1">
      <alignment horizontal="justify" vertical="center"/>
      <protection/>
    </xf>
    <xf numFmtId="0" fontId="18" fillId="0" borderId="0" xfId="0" applyFont="1" applyBorder="1" applyAlignment="1" applyProtection="1">
      <alignment vertical="center"/>
      <protection/>
    </xf>
    <xf numFmtId="0" fontId="18" fillId="0" borderId="0" xfId="0" applyFont="1" applyFill="1" applyBorder="1" applyAlignment="1" applyProtection="1">
      <alignment vertical="center"/>
      <protection/>
    </xf>
    <xf numFmtId="0" fontId="5"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20" fillId="34" borderId="15"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18" fillId="0" borderId="0" xfId="0" applyFont="1" applyFill="1" applyBorder="1" applyAlignment="1" applyProtection="1">
      <alignment horizontal="justify" vertical="center"/>
      <protection/>
    </xf>
    <xf numFmtId="0" fontId="8" fillId="0" borderId="0" xfId="0" applyFont="1" applyFill="1" applyAlignment="1" applyProtection="1">
      <alignment vertical="center"/>
      <protection/>
    </xf>
    <xf numFmtId="0" fontId="5" fillId="0" borderId="16"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24" fillId="0" borderId="0" xfId="0" applyFont="1" applyAlignment="1" applyProtection="1">
      <alignment vertical="center"/>
      <protection/>
    </xf>
    <xf numFmtId="0" fontId="22"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33"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19"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26" fillId="0" borderId="0" xfId="0" applyFont="1" applyBorder="1" applyAlignment="1" applyProtection="1">
      <alignment horizontal="justify" vertical="center"/>
      <protection/>
    </xf>
    <xf numFmtId="0" fontId="17" fillId="0" borderId="0" xfId="0" applyFont="1" applyBorder="1" applyAlignment="1" applyProtection="1">
      <alignment vertical="center"/>
      <protection/>
    </xf>
    <xf numFmtId="0" fontId="15" fillId="0" borderId="12"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8" fillId="0" borderId="0" xfId="0" applyFont="1" applyAlignment="1" applyProtection="1">
      <alignment vertical="center"/>
      <protection/>
    </xf>
    <xf numFmtId="0" fontId="10" fillId="0" borderId="20" xfId="0" applyFont="1" applyBorder="1" applyAlignment="1" applyProtection="1">
      <alignment horizontal="center" vertical="center"/>
      <protection/>
    </xf>
    <xf numFmtId="49" fontId="27" fillId="0" borderId="0" xfId="0" applyNumberFormat="1" applyFont="1" applyBorder="1" applyAlignment="1" applyProtection="1">
      <alignment horizontal="left" vertical="center"/>
      <protection/>
    </xf>
    <xf numFmtId="0" fontId="28" fillId="0" borderId="0" xfId="0" applyFont="1" applyBorder="1" applyAlignment="1" applyProtection="1">
      <alignment horizontal="justify"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28" fillId="0" borderId="0" xfId="0" applyFont="1" applyFill="1" applyBorder="1" applyAlignment="1" applyProtection="1">
      <alignment horizontal="justify" vertical="center"/>
      <protection/>
    </xf>
    <xf numFmtId="0" fontId="22" fillId="0" borderId="0" xfId="0" applyFont="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9"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8" fillId="35" borderId="13" xfId="0" applyFont="1" applyFill="1" applyBorder="1" applyAlignment="1" applyProtection="1">
      <alignment vertical="center"/>
      <protection/>
    </xf>
    <xf numFmtId="0" fontId="13" fillId="0" borderId="0" xfId="0" applyFont="1" applyBorder="1" applyAlignment="1" applyProtection="1">
      <alignment horizontal="justify" vertical="center"/>
      <protection/>
    </xf>
    <xf numFmtId="0" fontId="13" fillId="0" borderId="12" xfId="0" applyFont="1" applyBorder="1" applyAlignment="1" applyProtection="1">
      <alignment horizontal="justify" vertical="center"/>
      <protection/>
    </xf>
    <xf numFmtId="0" fontId="7" fillId="0" borderId="12" xfId="0" applyFont="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33" borderId="0" xfId="0" applyFont="1" applyFill="1" applyBorder="1" applyAlignment="1" applyProtection="1">
      <alignment vertical="center"/>
      <protection/>
    </xf>
    <xf numFmtId="0" fontId="7" fillId="34" borderId="25" xfId="0" applyFont="1" applyFill="1" applyBorder="1" applyAlignment="1" applyProtection="1">
      <alignment vertical="center"/>
      <protection/>
    </xf>
    <xf numFmtId="0" fontId="24" fillId="34" borderId="25" xfId="0" applyFont="1" applyFill="1" applyBorder="1" applyAlignment="1" applyProtection="1">
      <alignment horizontal="center" vertical="center"/>
      <protection/>
    </xf>
    <xf numFmtId="0" fontId="13" fillId="34" borderId="26" xfId="0" applyFont="1" applyFill="1" applyBorder="1" applyAlignment="1" applyProtection="1">
      <alignment horizontal="center" vertical="center"/>
      <protection/>
    </xf>
    <xf numFmtId="0" fontId="13" fillId="34" borderId="25" xfId="0" applyFont="1" applyFill="1" applyBorder="1" applyAlignment="1" applyProtection="1">
      <alignment horizontal="center" vertical="center"/>
      <protection/>
    </xf>
    <xf numFmtId="1" fontId="13" fillId="34" borderId="25" xfId="0" applyNumberFormat="1" applyFont="1" applyFill="1" applyBorder="1" applyAlignment="1" applyProtection="1">
      <alignment horizontal="center" vertical="center"/>
      <protection/>
    </xf>
    <xf numFmtId="1" fontId="13" fillId="34" borderId="25" xfId="0" applyNumberFormat="1" applyFont="1" applyFill="1" applyBorder="1" applyAlignment="1" applyProtection="1">
      <alignment horizontal="center" vertical="center"/>
      <protection locked="0"/>
    </xf>
    <xf numFmtId="1" fontId="13" fillId="34" borderId="27" xfId="0" applyNumberFormat="1" applyFont="1" applyFill="1" applyBorder="1" applyAlignment="1" applyProtection="1">
      <alignment horizontal="center" vertical="center"/>
      <protection locked="0"/>
    </xf>
    <xf numFmtId="1" fontId="13" fillId="34" borderId="27" xfId="0" applyNumberFormat="1" applyFont="1" applyFill="1" applyBorder="1" applyAlignment="1" applyProtection="1">
      <alignment horizontal="center" vertical="center"/>
      <protection/>
    </xf>
    <xf numFmtId="1" fontId="13" fillId="34" borderId="28" xfId="0" applyNumberFormat="1" applyFont="1" applyFill="1" applyBorder="1" applyAlignment="1" applyProtection="1">
      <alignment horizontal="center" vertical="center"/>
      <protection/>
    </xf>
    <xf numFmtId="0" fontId="24" fillId="34" borderId="20" xfId="0" applyFont="1" applyFill="1" applyBorder="1" applyAlignment="1" applyProtection="1">
      <alignment horizontal="center" vertical="center"/>
      <protection/>
    </xf>
    <xf numFmtId="0" fontId="13" fillId="34" borderId="20" xfId="0" applyFont="1" applyFill="1" applyBorder="1" applyAlignment="1" applyProtection="1">
      <alignment horizontal="center" vertical="center"/>
      <protection/>
    </xf>
    <xf numFmtId="1" fontId="13" fillId="34" borderId="20" xfId="0" applyNumberFormat="1" applyFont="1" applyFill="1" applyBorder="1" applyAlignment="1" applyProtection="1">
      <alignment horizontal="center" vertical="center"/>
      <protection/>
    </xf>
    <xf numFmtId="0" fontId="13" fillId="34" borderId="20" xfId="0" applyFont="1" applyFill="1" applyBorder="1" applyAlignment="1" applyProtection="1">
      <alignment horizontal="center" vertical="center"/>
      <protection locked="0"/>
    </xf>
    <xf numFmtId="0" fontId="13" fillId="34" borderId="18" xfId="0" applyFont="1" applyFill="1" applyBorder="1" applyAlignment="1" applyProtection="1">
      <alignment horizontal="center" vertical="center"/>
      <protection locked="0"/>
    </xf>
    <xf numFmtId="0" fontId="13" fillId="34" borderId="18" xfId="0" applyFont="1" applyFill="1" applyBorder="1" applyAlignment="1" applyProtection="1">
      <alignment horizontal="center" vertical="center"/>
      <protection/>
    </xf>
    <xf numFmtId="0" fontId="13" fillId="34" borderId="29" xfId="0" applyFont="1" applyFill="1" applyBorder="1" applyAlignment="1" applyProtection="1">
      <alignment horizontal="center" vertical="center"/>
      <protection/>
    </xf>
    <xf numFmtId="0" fontId="7" fillId="34" borderId="20" xfId="0" applyFont="1" applyFill="1" applyBorder="1" applyAlignment="1" applyProtection="1">
      <alignment vertical="center"/>
      <protection/>
    </xf>
    <xf numFmtId="0" fontId="13" fillId="34" borderId="17" xfId="0"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8" fillId="34" borderId="20" xfId="0" applyFont="1" applyFill="1" applyBorder="1" applyAlignment="1" applyProtection="1">
      <alignment vertical="center"/>
      <protection/>
    </xf>
    <xf numFmtId="0" fontId="7" fillId="34" borderId="17" xfId="0" applyFont="1" applyFill="1" applyBorder="1" applyAlignment="1" applyProtection="1">
      <alignment vertical="center"/>
      <protection locked="0"/>
    </xf>
    <xf numFmtId="0" fontId="24" fillId="34" borderId="20" xfId="0" applyFont="1" applyFill="1" applyBorder="1" applyAlignment="1" applyProtection="1">
      <alignment horizontal="center" vertical="center"/>
      <protection locked="0"/>
    </xf>
    <xf numFmtId="0" fontId="13" fillId="34" borderId="17" xfId="0" applyFont="1" applyFill="1" applyBorder="1" applyAlignment="1" applyProtection="1">
      <alignment horizontal="center" vertical="center"/>
      <protection locked="0"/>
    </xf>
    <xf numFmtId="1" fontId="13" fillId="34" borderId="20" xfId="0" applyNumberFormat="1" applyFont="1" applyFill="1" applyBorder="1" applyAlignment="1" applyProtection="1">
      <alignment horizontal="center" vertical="center"/>
      <protection locked="0"/>
    </xf>
    <xf numFmtId="0" fontId="8" fillId="34" borderId="20" xfId="0" applyFont="1" applyFill="1" applyBorder="1" applyAlignment="1" applyProtection="1">
      <alignment vertical="center"/>
      <protection locked="0"/>
    </xf>
    <xf numFmtId="0" fontId="30" fillId="0" borderId="22"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30"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2" fillId="0" borderId="0" xfId="0" applyFont="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35" borderId="0" xfId="0" applyFont="1" applyFill="1" applyBorder="1" applyAlignment="1" applyProtection="1">
      <alignment vertical="center"/>
      <protection/>
    </xf>
    <xf numFmtId="0" fontId="24" fillId="35" borderId="0" xfId="0" applyFont="1" applyFill="1" applyBorder="1" applyAlignment="1" applyProtection="1">
      <alignment vertical="center"/>
      <protection/>
    </xf>
    <xf numFmtId="0" fontId="24" fillId="35" borderId="13" xfId="0" applyFont="1" applyFill="1" applyBorder="1" applyAlignment="1" applyProtection="1">
      <alignment vertical="center"/>
      <protection/>
    </xf>
    <xf numFmtId="0" fontId="24" fillId="0" borderId="0" xfId="0" applyFont="1" applyFill="1" applyAlignment="1" applyProtection="1">
      <alignmen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9" fillId="0" borderId="3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vertical="center"/>
      <protection/>
    </xf>
    <xf numFmtId="0" fontId="32"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4" fillId="33" borderId="0" xfId="0" applyFont="1" applyFill="1" applyAlignment="1" applyProtection="1">
      <alignment vertical="center"/>
      <protection/>
    </xf>
    <xf numFmtId="0" fontId="8" fillId="0" borderId="0" xfId="0" applyFont="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7" fillId="34" borderId="26"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8" fillId="0" borderId="0" xfId="0" applyFont="1" applyFill="1" applyBorder="1" applyAlignment="1" applyProtection="1">
      <alignment horizontal="justify" vertical="center"/>
      <protection/>
    </xf>
    <xf numFmtId="0" fontId="7" fillId="34" borderId="17"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1" fontId="7" fillId="0" borderId="36" xfId="0" applyNumberFormat="1"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12" fillId="34" borderId="37" xfId="0" applyFont="1" applyFill="1" applyBorder="1" applyAlignment="1" applyProtection="1">
      <alignment horizontal="left" vertical="center"/>
      <protection locked="0"/>
    </xf>
    <xf numFmtId="0" fontId="7" fillId="34" borderId="35"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34" borderId="37" xfId="0" applyFont="1" applyFill="1" applyBorder="1" applyAlignment="1" applyProtection="1">
      <alignment horizontal="left" vertical="center"/>
      <protection locked="0"/>
    </xf>
    <xf numFmtId="0" fontId="7" fillId="34" borderId="38" xfId="0" applyFont="1" applyFill="1" applyBorder="1" applyAlignment="1" applyProtection="1">
      <alignment horizontal="left" vertical="center"/>
      <protection locked="0"/>
    </xf>
    <xf numFmtId="0" fontId="7" fillId="34" borderId="39" xfId="0" applyFont="1" applyFill="1" applyBorder="1" applyAlignment="1" applyProtection="1">
      <alignment vertical="center"/>
      <protection locked="0"/>
    </xf>
    <xf numFmtId="0" fontId="7" fillId="34" borderId="40" xfId="0" applyFont="1" applyFill="1" applyBorder="1" applyAlignment="1" applyProtection="1">
      <alignment horizontal="center" vertical="center"/>
      <protection locked="0"/>
    </xf>
    <xf numFmtId="1" fontId="7" fillId="0" borderId="41" xfId="0" applyNumberFormat="1"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13" fillId="0" borderId="0" xfId="0" applyFont="1" applyFill="1" applyBorder="1" applyAlignment="1" applyProtection="1">
      <alignment horizontal="justify" vertical="center"/>
      <protection/>
    </xf>
    <xf numFmtId="0" fontId="33" fillId="0" borderId="42" xfId="0" applyFont="1" applyBorder="1" applyAlignment="1" applyProtection="1">
      <alignment horizontal="right" vertical="center"/>
      <protection/>
    </xf>
    <xf numFmtId="0" fontId="34" fillId="0" borderId="22" xfId="0" applyFont="1" applyBorder="1" applyAlignment="1" applyProtection="1">
      <alignment horizontal="center" vertical="center"/>
      <protection/>
    </xf>
    <xf numFmtId="0" fontId="33" fillId="0" borderId="22" xfId="0" applyFont="1" applyBorder="1" applyAlignment="1" applyProtection="1">
      <alignment horizontal="center" vertical="center"/>
      <protection/>
    </xf>
    <xf numFmtId="1" fontId="30" fillId="0" borderId="23" xfId="0" applyNumberFormat="1" applyFont="1" applyFill="1" applyBorder="1" applyAlignment="1" applyProtection="1">
      <alignment horizontal="center" vertical="center"/>
      <protection/>
    </xf>
    <xf numFmtId="0" fontId="33" fillId="0" borderId="21" xfId="0" applyFont="1" applyBorder="1" applyAlignment="1" applyProtection="1">
      <alignment horizontal="center" vertical="center"/>
      <protection/>
    </xf>
    <xf numFmtId="0" fontId="33" fillId="0" borderId="24" xfId="0" applyFont="1" applyFill="1" applyBorder="1" applyAlignment="1" applyProtection="1">
      <alignment horizontal="center" vertical="center"/>
      <protection/>
    </xf>
    <xf numFmtId="0" fontId="33" fillId="0" borderId="43"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2" fillId="0" borderId="0" xfId="0" applyFont="1" applyFill="1" applyBorder="1" applyAlignment="1" applyProtection="1">
      <alignment horizontal="justify" vertical="center"/>
      <protection/>
    </xf>
    <xf numFmtId="0" fontId="13" fillId="0" borderId="0" xfId="0" applyFont="1" applyBorder="1" applyAlignment="1" applyProtection="1">
      <alignment horizontal="center" vertical="center"/>
      <protection/>
    </xf>
    <xf numFmtId="1" fontId="7" fillId="0" borderId="0" xfId="0" applyNumberFormat="1" applyFont="1" applyFill="1" applyBorder="1" applyAlignment="1" applyProtection="1">
      <alignment horizontal="center" vertical="center"/>
      <protection/>
    </xf>
    <xf numFmtId="1" fontId="36" fillId="0" borderId="20" xfId="0" applyNumberFormat="1" applyFont="1" applyFill="1" applyBorder="1" applyAlignment="1" applyProtection="1">
      <alignment horizontal="center" vertical="center"/>
      <protection/>
    </xf>
    <xf numFmtId="0" fontId="36" fillId="0" borderId="0" xfId="0" applyFont="1" applyFill="1" applyBorder="1" applyAlignment="1" applyProtection="1">
      <alignment horizontal="left" vertical="center"/>
      <protection/>
    </xf>
    <xf numFmtId="1" fontId="36" fillId="0" borderId="0" xfId="0" applyNumberFormat="1" applyFont="1" applyFill="1" applyBorder="1" applyAlignment="1" applyProtection="1">
      <alignment horizontal="center" vertical="center"/>
      <protection/>
    </xf>
    <xf numFmtId="1" fontId="37" fillId="0" borderId="2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1" fontId="37" fillId="0" borderId="0" xfId="0" applyNumberFormat="1" applyFont="1" applyFill="1" applyBorder="1" applyAlignment="1" applyProtection="1">
      <alignment horizontal="center" vertical="center"/>
      <protection/>
    </xf>
    <xf numFmtId="1" fontId="7" fillId="36" borderId="20" xfId="0" applyNumberFormat="1"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1" fontId="7" fillId="0" borderId="0" xfId="0" applyNumberFormat="1" applyFont="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13" xfId="0" applyFont="1" applyFill="1" applyBorder="1" applyAlignment="1" applyProtection="1">
      <alignment vertical="center"/>
      <protection/>
    </xf>
    <xf numFmtId="0" fontId="7" fillId="0" borderId="0" xfId="0" applyFont="1" applyFill="1" applyAlignment="1" applyProtection="1">
      <alignment vertical="center"/>
      <protection/>
    </xf>
    <xf numFmtId="0" fontId="24" fillId="0" borderId="12" xfId="0" applyFont="1" applyBorder="1" applyAlignment="1" applyProtection="1">
      <alignment vertical="center"/>
      <protection/>
    </xf>
    <xf numFmtId="0" fontId="22" fillId="0" borderId="20" xfId="0" applyFont="1" applyBorder="1" applyAlignment="1" applyProtection="1">
      <alignment horizontal="center" vertical="center"/>
      <protection/>
    </xf>
    <xf numFmtId="0" fontId="22" fillId="0" borderId="20"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29" xfId="0" applyFont="1" applyFill="1" applyBorder="1" applyAlignment="1" applyProtection="1">
      <alignment horizontal="center" vertical="center"/>
      <protection/>
    </xf>
    <xf numFmtId="1" fontId="37" fillId="34" borderId="20" xfId="0" applyNumberFormat="1" applyFont="1" applyFill="1" applyBorder="1" applyAlignment="1" applyProtection="1">
      <alignment horizontal="center" vertical="center"/>
      <protection locked="0"/>
    </xf>
    <xf numFmtId="1" fontId="7" fillId="0" borderId="20" xfId="0" applyNumberFormat="1" applyFont="1" applyFill="1" applyBorder="1" applyAlignment="1" applyProtection="1">
      <alignment horizontal="center" vertical="center"/>
      <protection/>
    </xf>
    <xf numFmtId="1" fontId="7" fillId="0" borderId="18"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0" fontId="13" fillId="33" borderId="0" xfId="0" applyFont="1" applyFill="1" applyBorder="1" applyAlignment="1" applyProtection="1">
      <alignment vertical="center"/>
      <protection/>
    </xf>
    <xf numFmtId="0" fontId="21" fillId="0" borderId="20"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29" xfId="0" applyFont="1" applyFill="1" applyBorder="1" applyAlignment="1" applyProtection="1">
      <alignment horizontal="center" vertical="center"/>
      <protection/>
    </xf>
    <xf numFmtId="1" fontId="38" fillId="0" borderId="20" xfId="0" applyNumberFormat="1" applyFont="1" applyFill="1" applyBorder="1" applyAlignment="1" applyProtection="1">
      <alignment horizontal="center" vertical="center"/>
      <protection/>
    </xf>
    <xf numFmtId="1" fontId="38" fillId="0" borderId="18" xfId="0" applyNumberFormat="1" applyFont="1" applyFill="1" applyBorder="1" applyAlignment="1" applyProtection="1">
      <alignment horizontal="center" vertical="center"/>
      <protection/>
    </xf>
    <xf numFmtId="1" fontId="38" fillId="0" borderId="29" xfId="0" applyNumberFormat="1" applyFont="1" applyFill="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38" fillId="0" borderId="12"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40" fillId="0" borderId="0" xfId="0" applyFont="1" applyAlignment="1">
      <alignment/>
    </xf>
    <xf numFmtId="0" fontId="13" fillId="0" borderId="0" xfId="0" applyFont="1" applyAlignment="1">
      <alignment/>
    </xf>
    <xf numFmtId="0" fontId="7" fillId="0" borderId="0" xfId="0" applyFont="1" applyAlignment="1">
      <alignment horizontal="center"/>
    </xf>
    <xf numFmtId="0" fontId="7" fillId="0" borderId="20" xfId="0" applyFont="1" applyBorder="1" applyAlignment="1">
      <alignment horizontal="center"/>
    </xf>
    <xf numFmtId="0" fontId="7" fillId="0" borderId="18" xfId="0" applyFont="1" applyBorder="1" applyAlignment="1">
      <alignment horizontal="left"/>
    </xf>
    <xf numFmtId="0" fontId="13" fillId="0" borderId="20" xfId="0" applyFont="1" applyBorder="1" applyAlignment="1">
      <alignment horizontal="center"/>
    </xf>
    <xf numFmtId="0" fontId="7" fillId="33" borderId="20" xfId="0" applyFont="1" applyFill="1" applyBorder="1" applyAlignment="1">
      <alignment horizontal="center"/>
    </xf>
    <xf numFmtId="0" fontId="7" fillId="0" borderId="20" xfId="0" applyFont="1" applyBorder="1" applyAlignment="1">
      <alignment/>
    </xf>
    <xf numFmtId="0" fontId="7" fillId="0" borderId="0" xfId="0" applyFont="1" applyAlignment="1">
      <alignment/>
    </xf>
    <xf numFmtId="0" fontId="7" fillId="0" borderId="0" xfId="0" applyFont="1" applyFill="1" applyBorder="1" applyAlignment="1">
      <alignment horizontal="center"/>
    </xf>
    <xf numFmtId="0" fontId="8" fillId="0" borderId="0" xfId="0" applyFont="1" applyAlignment="1">
      <alignment/>
    </xf>
    <xf numFmtId="0" fontId="5" fillId="0" borderId="0" xfId="0" applyFont="1" applyAlignment="1">
      <alignment horizontal="center"/>
    </xf>
    <xf numFmtId="0" fontId="8" fillId="0" borderId="0" xfId="0" applyFont="1" applyAlignment="1">
      <alignment horizontal="centerContinuous"/>
    </xf>
    <xf numFmtId="0" fontId="8" fillId="0" borderId="0" xfId="0" applyFont="1" applyBorder="1" applyAlignment="1">
      <alignment horizontal="center"/>
    </xf>
    <xf numFmtId="0" fontId="8" fillId="37" borderId="0" xfId="0" applyFont="1" applyFill="1" applyAlignment="1">
      <alignment/>
    </xf>
    <xf numFmtId="0" fontId="8" fillId="0" borderId="0" xfId="0" applyFont="1" applyFill="1" applyAlignment="1">
      <alignment/>
    </xf>
    <xf numFmtId="0" fontId="24" fillId="0" borderId="0" xfId="0" applyFont="1" applyAlignment="1">
      <alignment horizontal="center"/>
    </xf>
    <xf numFmtId="0" fontId="13"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6" fillId="0" borderId="16" xfId="0" applyFont="1" applyBorder="1" applyAlignment="1">
      <alignment horizontal="center" vertical="center" wrapText="1"/>
    </xf>
    <xf numFmtId="0" fontId="11" fillId="0" borderId="0" xfId="0" applyFont="1" applyBorder="1" applyAlignment="1" applyProtection="1">
      <alignment horizontal="left" vertical="center"/>
      <protection/>
    </xf>
    <xf numFmtId="0" fontId="8" fillId="0" borderId="0" xfId="0" applyFont="1" applyAlignment="1">
      <alignment vertical="center"/>
    </xf>
    <xf numFmtId="0" fontId="9" fillId="0" borderId="0"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15" fillId="0" borderId="20" xfId="0" applyFont="1" applyBorder="1" applyAlignment="1" applyProtection="1">
      <alignment horizontal="left" vertical="center"/>
      <protection/>
    </xf>
    <xf numFmtId="0" fontId="36" fillId="0" borderId="20" xfId="0" applyFont="1" applyBorder="1" applyAlignment="1" applyProtection="1">
      <alignment horizontal="left" vertical="center"/>
      <protection/>
    </xf>
    <xf numFmtId="0" fontId="5" fillId="0" borderId="12" xfId="0" applyFont="1" applyBorder="1" applyAlignment="1" applyProtection="1">
      <alignment vertical="center"/>
      <protection/>
    </xf>
    <xf numFmtId="0" fontId="5" fillId="0" borderId="0" xfId="0" applyFont="1" applyFill="1" applyBorder="1" applyAlignment="1" applyProtection="1">
      <alignment horizontal="left" vertical="center"/>
      <protection locked="0"/>
    </xf>
    <xf numFmtId="0" fontId="8" fillId="0" borderId="44" xfId="0" applyFont="1" applyBorder="1" applyAlignment="1" applyProtection="1">
      <alignment vertical="center"/>
      <protection/>
    </xf>
    <xf numFmtId="0" fontId="8" fillId="0" borderId="0" xfId="0" applyFont="1" applyFill="1" applyBorder="1" applyAlignment="1" applyProtection="1">
      <alignment horizontal="left" vertical="center"/>
      <protection locked="0"/>
    </xf>
    <xf numFmtId="0" fontId="37" fillId="0" borderId="12" xfId="0" applyFont="1" applyBorder="1" applyAlignment="1" applyProtection="1">
      <alignment horizontal="left" vertical="center"/>
      <protection/>
    </xf>
    <xf numFmtId="0" fontId="7" fillId="0" borderId="0" xfId="0" applyFont="1" applyFill="1" applyBorder="1" applyAlignment="1">
      <alignment/>
    </xf>
    <xf numFmtId="0" fontId="40" fillId="0" borderId="0" xfId="0" applyFont="1" applyFill="1" applyBorder="1" applyAlignment="1">
      <alignment/>
    </xf>
    <xf numFmtId="0" fontId="13" fillId="0" borderId="0" xfId="0" applyFont="1" applyFill="1" applyBorder="1" applyAlignment="1">
      <alignment/>
    </xf>
    <xf numFmtId="0" fontId="38" fillId="38" borderId="20" xfId="0" applyFont="1" applyFill="1" applyBorder="1" applyAlignment="1">
      <alignment horizontal="center"/>
    </xf>
    <xf numFmtId="0" fontId="38" fillId="0" borderId="20" xfId="0" applyFont="1" applyFill="1" applyBorder="1" applyAlignment="1">
      <alignment horizontal="center"/>
    </xf>
    <xf numFmtId="0" fontId="7" fillId="33" borderId="18" xfId="0" applyFont="1" applyFill="1" applyBorder="1" applyAlignment="1">
      <alignment horizontal="left"/>
    </xf>
    <xf numFmtId="0" fontId="38" fillId="37" borderId="20" xfId="0" applyFont="1" applyFill="1" applyBorder="1" applyAlignment="1">
      <alignment horizontal="center"/>
    </xf>
    <xf numFmtId="0" fontId="41"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34" borderId="26"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1" fontId="13" fillId="0" borderId="34" xfId="0" applyNumberFormat="1"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1" fontId="13" fillId="0" borderId="27" xfId="0" applyNumberFormat="1" applyFont="1" applyFill="1" applyBorder="1" applyAlignment="1" applyProtection="1">
      <alignment horizontal="center" vertical="center"/>
      <protection/>
    </xf>
    <xf numFmtId="1" fontId="13" fillId="0" borderId="36" xfId="0" applyNumberFormat="1"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34" borderId="35" xfId="0" applyFont="1" applyFill="1" applyBorder="1" applyAlignment="1" applyProtection="1">
      <alignment horizontal="center" vertical="center"/>
      <protection locked="0"/>
    </xf>
    <xf numFmtId="0" fontId="13" fillId="34" borderId="39" xfId="0" applyFont="1" applyFill="1" applyBorder="1" applyAlignment="1" applyProtection="1">
      <alignment vertical="center"/>
      <protection locked="0"/>
    </xf>
    <xf numFmtId="0" fontId="13" fillId="34" borderId="40" xfId="0" applyFont="1" applyFill="1" applyBorder="1" applyAlignment="1" applyProtection="1">
      <alignment horizontal="center" vertical="center"/>
      <protection locked="0"/>
    </xf>
    <xf numFmtId="1" fontId="13" fillId="0" borderId="41" xfId="0" applyNumberFormat="1"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wrapText="1"/>
      <protection/>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7" fillId="37" borderId="20" xfId="0" applyFont="1" applyFill="1" applyBorder="1" applyAlignment="1">
      <alignment horizontal="center" vertical="center"/>
    </xf>
    <xf numFmtId="0" fontId="21" fillId="38" borderId="20" xfId="0" applyFont="1" applyFill="1" applyBorder="1" applyAlignment="1">
      <alignment vertical="center"/>
    </xf>
    <xf numFmtId="0" fontId="7" fillId="0" borderId="20" xfId="0" applyFont="1" applyFill="1" applyBorder="1" applyAlignment="1">
      <alignment horizontal="center" vertical="center"/>
    </xf>
    <xf numFmtId="0" fontId="13" fillId="0" borderId="20" xfId="0" applyFont="1" applyFill="1" applyBorder="1" applyAlignment="1">
      <alignment horizontal="centerContinuous" vertical="center"/>
    </xf>
    <xf numFmtId="0" fontId="21" fillId="0" borderId="20" xfId="0" applyFont="1" applyFill="1" applyBorder="1" applyAlignment="1">
      <alignment vertical="center"/>
    </xf>
    <xf numFmtId="0" fontId="13" fillId="0" borderId="20" xfId="0" applyFont="1" applyBorder="1" applyAlignment="1">
      <alignment horizontal="centerContinuous" vertical="center"/>
    </xf>
    <xf numFmtId="0" fontId="7" fillId="0" borderId="45" xfId="0" applyFont="1" applyBorder="1" applyAlignment="1" applyProtection="1">
      <alignment horizontal="center" vertical="center"/>
      <protection/>
    </xf>
    <xf numFmtId="0" fontId="10" fillId="0" borderId="44"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wrapText="1"/>
      <protection/>
    </xf>
    <xf numFmtId="0" fontId="22" fillId="0" borderId="20" xfId="0" applyFont="1" applyBorder="1" applyAlignment="1" applyProtection="1">
      <alignment horizontal="center" vertical="center" wrapText="1"/>
      <protection/>
    </xf>
    <xf numFmtId="0" fontId="22" fillId="0" borderId="48"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36" fillId="0" borderId="0" xfId="0" applyFont="1" applyBorder="1" applyAlignment="1">
      <alignment horizontal="left"/>
    </xf>
    <xf numFmtId="0" fontId="45" fillId="0" borderId="0" xfId="0" applyFont="1" applyAlignment="1" applyProtection="1">
      <alignment vertical="center"/>
      <protection/>
    </xf>
    <xf numFmtId="0" fontId="44" fillId="0" borderId="0" xfId="0" applyFont="1" applyFill="1" applyBorder="1" applyAlignment="1" applyProtection="1">
      <alignment horizontal="center" vertical="center" wrapText="1"/>
      <protection/>
    </xf>
    <xf numFmtId="0" fontId="49" fillId="0" borderId="0" xfId="0" applyFont="1" applyBorder="1" applyAlignment="1" applyProtection="1">
      <alignment vertical="center"/>
      <protection/>
    </xf>
    <xf numFmtId="0" fontId="49" fillId="0" borderId="0"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3"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3" fillId="0" borderId="13" xfId="0" applyFont="1" applyFill="1" applyBorder="1" applyAlignment="1" applyProtection="1">
      <alignment vertical="center"/>
      <protection/>
    </xf>
    <xf numFmtId="0" fontId="44" fillId="37" borderId="0" xfId="0" applyFont="1" applyFill="1" applyAlignment="1">
      <alignment/>
    </xf>
    <xf numFmtId="0" fontId="52" fillId="0" borderId="20" xfId="0" applyFont="1" applyBorder="1" applyAlignment="1">
      <alignment horizontal="center" vertical="center" wrapText="1"/>
    </xf>
    <xf numFmtId="0" fontId="50" fillId="0" borderId="17" xfId="0" applyFont="1" applyBorder="1" applyAlignment="1">
      <alignment horizontal="center"/>
    </xf>
    <xf numFmtId="0" fontId="50" fillId="0" borderId="20" xfId="0" applyFont="1" applyBorder="1" applyAlignment="1">
      <alignment horizontal="center"/>
    </xf>
    <xf numFmtId="0" fontId="50" fillId="33" borderId="20" xfId="0" applyFont="1" applyFill="1" applyBorder="1" applyAlignment="1">
      <alignment horizontal="center"/>
    </xf>
    <xf numFmtId="0" fontId="52" fillId="0" borderId="18" xfId="0" applyFont="1" applyBorder="1" applyAlignment="1">
      <alignment horizontal="center"/>
    </xf>
    <xf numFmtId="0" fontId="45" fillId="35" borderId="0" xfId="0" applyFont="1" applyFill="1" applyBorder="1" applyAlignment="1" applyProtection="1">
      <alignment vertical="center"/>
      <protection/>
    </xf>
    <xf numFmtId="0" fontId="12" fillId="39" borderId="31" xfId="0" applyFont="1" applyFill="1" applyBorder="1" applyAlignment="1" applyProtection="1">
      <alignment vertical="center"/>
      <protection/>
    </xf>
    <xf numFmtId="0" fontId="39" fillId="39" borderId="0" xfId="0" applyFont="1" applyFill="1" applyBorder="1" applyAlignment="1" applyProtection="1">
      <alignment vertical="center"/>
      <protection/>
    </xf>
    <xf numFmtId="0" fontId="13" fillId="39" borderId="0" xfId="0" applyFont="1" applyFill="1" applyBorder="1" applyAlignment="1" applyProtection="1">
      <alignment vertical="center"/>
      <protection/>
    </xf>
    <xf numFmtId="0" fontId="43" fillId="39" borderId="0" xfId="0" applyFont="1" applyFill="1" applyBorder="1" applyAlignment="1" applyProtection="1">
      <alignment vertical="center"/>
      <protection/>
    </xf>
    <xf numFmtId="0" fontId="13" fillId="39" borderId="31" xfId="0" applyFont="1" applyFill="1" applyBorder="1" applyAlignment="1" applyProtection="1">
      <alignment vertical="center"/>
      <protection/>
    </xf>
    <xf numFmtId="0" fontId="13" fillId="0" borderId="0" xfId="0" applyFont="1" applyBorder="1" applyAlignment="1" applyProtection="1">
      <alignment horizontal="justify" vertical="center"/>
      <protection/>
    </xf>
    <xf numFmtId="0" fontId="7" fillId="0" borderId="20" xfId="0" applyFont="1" applyBorder="1" applyAlignment="1">
      <alignment horizontal="left" vertical="center"/>
    </xf>
    <xf numFmtId="0" fontId="21" fillId="38" borderId="20" xfId="0" applyFont="1" applyFill="1" applyBorder="1" applyAlignment="1">
      <alignment horizontal="left" vertical="center"/>
    </xf>
    <xf numFmtId="0" fontId="38" fillId="38" borderId="20" xfId="0" applyFont="1" applyFill="1" applyBorder="1" applyAlignment="1">
      <alignment horizontal="left" vertical="center"/>
    </xf>
    <xf numFmtId="0" fontId="21" fillId="0" borderId="20" xfId="0" applyFont="1" applyFill="1" applyBorder="1" applyAlignment="1">
      <alignment horizontal="left" vertical="center"/>
    </xf>
    <xf numFmtId="0" fontId="7" fillId="0" borderId="20" xfId="0" applyFont="1" applyFill="1" applyBorder="1" applyAlignment="1">
      <alignment horizontal="left" vertical="center"/>
    </xf>
    <xf numFmtId="0" fontId="21" fillId="0" borderId="18" xfId="0" applyFont="1" applyFill="1" applyBorder="1" applyAlignment="1">
      <alignment horizontal="left" vertical="center"/>
    </xf>
    <xf numFmtId="0" fontId="7" fillId="38" borderId="20" xfId="0" applyFont="1" applyFill="1" applyBorder="1" applyAlignment="1">
      <alignment horizontal="left" vertical="center"/>
    </xf>
    <xf numFmtId="0" fontId="7" fillId="0" borderId="0" xfId="0" applyFont="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45" xfId="0" applyFont="1" applyBorder="1" applyAlignment="1" applyProtection="1">
      <alignment horizontal="center" vertical="center"/>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wrapText="1"/>
      <protection/>
    </xf>
    <xf numFmtId="0" fontId="11" fillId="0" borderId="19" xfId="0" applyFont="1" applyBorder="1" applyAlignment="1">
      <alignment vertical="center"/>
    </xf>
    <xf numFmtId="0" fontId="9" fillId="0" borderId="19" xfId="0" applyFont="1" applyBorder="1" applyAlignment="1" applyProtection="1">
      <alignment vertical="center"/>
      <protection/>
    </xf>
    <xf numFmtId="0" fontId="7" fillId="37" borderId="20" xfId="0" applyFont="1" applyFill="1" applyBorder="1" applyAlignment="1">
      <alignment/>
    </xf>
    <xf numFmtId="0" fontId="7" fillId="38" borderId="20" xfId="0" applyFont="1" applyFill="1" applyBorder="1" applyAlignment="1">
      <alignment horizontal="left"/>
    </xf>
    <xf numFmtId="0" fontId="24" fillId="37" borderId="0" xfId="0" applyFont="1" applyFill="1" applyAlignment="1">
      <alignment/>
    </xf>
    <xf numFmtId="0" fontId="55" fillId="0" borderId="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8" fillId="0" borderId="0" xfId="0" applyFont="1" applyBorder="1" applyAlignment="1">
      <alignment vertical="center"/>
    </xf>
    <xf numFmtId="0" fontId="13" fillId="0" borderId="0"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8" fillId="0" borderId="19" xfId="0" applyFont="1" applyBorder="1" applyAlignment="1">
      <alignment vertical="center"/>
    </xf>
    <xf numFmtId="0" fontId="13" fillId="0" borderId="0" xfId="0" applyFont="1" applyAlignment="1" applyProtection="1">
      <alignment vertical="center"/>
      <protection/>
    </xf>
    <xf numFmtId="0" fontId="13" fillId="0" borderId="1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wrapText="1"/>
      <protection/>
    </xf>
    <xf numFmtId="0" fontId="7" fillId="34" borderId="20" xfId="0" applyFont="1" applyFill="1" applyBorder="1" applyAlignment="1">
      <alignment/>
    </xf>
    <xf numFmtId="0" fontId="7" fillId="34" borderId="0" xfId="0" applyFont="1" applyFill="1" applyAlignment="1">
      <alignment/>
    </xf>
    <xf numFmtId="0" fontId="7" fillId="34" borderId="20" xfId="0" applyFont="1" applyFill="1" applyBorder="1" applyAlignment="1">
      <alignment horizontal="left" vertical="center"/>
    </xf>
    <xf numFmtId="0" fontId="24" fillId="0" borderId="20" xfId="0" applyFont="1" applyBorder="1" applyAlignment="1" applyProtection="1">
      <alignment horizontal="center" vertical="center" wrapText="1"/>
      <protection/>
    </xf>
    <xf numFmtId="0" fontId="24" fillId="0" borderId="48" xfId="0" applyFont="1" applyBorder="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6" fillId="0" borderId="16" xfId="0" applyFont="1" applyBorder="1" applyAlignment="1">
      <alignment horizontal="center" vertical="center" wrapText="1"/>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15" fillId="0" borderId="0" xfId="0" applyFont="1" applyAlignment="1" applyProtection="1">
      <alignment vertical="center"/>
      <protection/>
    </xf>
    <xf numFmtId="0" fontId="43" fillId="0" borderId="0" xfId="0" applyFont="1" applyFill="1" applyBorder="1" applyAlignment="1" applyProtection="1">
      <alignment vertical="center"/>
      <protection/>
    </xf>
    <xf numFmtId="0" fontId="7" fillId="34" borderId="25" xfId="0" applyFont="1" applyFill="1" applyBorder="1" applyAlignment="1" applyProtection="1">
      <alignment vertical="center"/>
      <protection locked="0"/>
    </xf>
    <xf numFmtId="0" fontId="24" fillId="34" borderId="25" xfId="0" applyFont="1" applyFill="1" applyBorder="1" applyAlignment="1" applyProtection="1">
      <alignment horizontal="center" vertical="center"/>
      <protection locked="0"/>
    </xf>
    <xf numFmtId="0" fontId="13" fillId="34" borderId="25" xfId="0" applyFont="1" applyFill="1" applyBorder="1" applyAlignment="1" applyProtection="1">
      <alignment horizontal="center" vertical="center"/>
      <protection locked="0"/>
    </xf>
    <xf numFmtId="1" fontId="13" fillId="34" borderId="28" xfId="0" applyNumberFormat="1" applyFont="1" applyFill="1" applyBorder="1" applyAlignment="1" applyProtection="1">
      <alignment horizontal="center" vertical="center"/>
      <protection locked="0"/>
    </xf>
    <xf numFmtId="0" fontId="13" fillId="34" borderId="29" xfId="0" applyFont="1" applyFill="1" applyBorder="1" applyAlignment="1" applyProtection="1">
      <alignment horizontal="center" vertical="center"/>
      <protection locked="0"/>
    </xf>
    <xf numFmtId="0" fontId="7" fillId="34" borderId="20" xfId="0" applyFont="1" applyFill="1" applyBorder="1" applyAlignment="1" applyProtection="1">
      <alignment vertical="center"/>
      <protection locked="0"/>
    </xf>
    <xf numFmtId="0" fontId="8" fillId="34" borderId="0" xfId="0" applyFont="1" applyFill="1" applyBorder="1" applyAlignment="1" applyProtection="1">
      <alignment vertical="center"/>
      <protection locked="0"/>
    </xf>
    <xf numFmtId="0" fontId="8" fillId="33" borderId="0" xfId="0" applyFont="1" applyFill="1" applyBorder="1" applyAlignment="1" applyProtection="1">
      <alignment vertical="center"/>
      <protection locked="0"/>
    </xf>
    <xf numFmtId="0" fontId="8" fillId="33" borderId="0" xfId="0" applyFont="1" applyFill="1" applyAlignment="1" applyProtection="1">
      <alignment vertical="center"/>
      <protection locked="0"/>
    </xf>
    <xf numFmtId="0" fontId="8" fillId="0" borderId="0" xfId="0" applyFont="1" applyAlignment="1" applyProtection="1">
      <alignment vertical="center"/>
      <protection locked="0"/>
    </xf>
    <xf numFmtId="0" fontId="7" fillId="0" borderId="0" xfId="0" applyFont="1" applyAlignment="1">
      <alignment horizontal="left"/>
    </xf>
    <xf numFmtId="0" fontId="24" fillId="38" borderId="49" xfId="0" applyFont="1" applyFill="1" applyBorder="1" applyAlignment="1">
      <alignment horizontal="left"/>
    </xf>
    <xf numFmtId="0" fontId="51" fillId="38" borderId="49" xfId="0" applyFont="1" applyFill="1" applyBorder="1" applyAlignment="1">
      <alignment horizontal="left"/>
    </xf>
    <xf numFmtId="0" fontId="50" fillId="0" borderId="18" xfId="0" applyFont="1" applyFill="1" applyBorder="1" applyAlignment="1">
      <alignment horizontal="left" vertical="center"/>
    </xf>
    <xf numFmtId="0" fontId="50" fillId="0" borderId="14" xfId="0" applyFont="1" applyFill="1" applyBorder="1" applyAlignment="1">
      <alignment horizontal="left" vertical="center"/>
    </xf>
    <xf numFmtId="0" fontId="5" fillId="35" borderId="12" xfId="0" applyFont="1" applyFill="1" applyBorder="1" applyAlignment="1" applyProtection="1">
      <alignment vertical="center"/>
      <protection/>
    </xf>
    <xf numFmtId="0" fontId="48" fillId="35" borderId="0" xfId="0" applyFont="1" applyFill="1" applyBorder="1" applyAlignment="1" applyProtection="1">
      <alignment vertical="center"/>
      <protection/>
    </xf>
    <xf numFmtId="0" fontId="33" fillId="0" borderId="50" xfId="0" applyFont="1" applyFill="1" applyBorder="1" applyAlignment="1" applyProtection="1">
      <alignment horizontal="left" vertical="center"/>
      <protection/>
    </xf>
    <xf numFmtId="0" fontId="33" fillId="0" borderId="51" xfId="0" applyFont="1" applyFill="1" applyBorder="1" applyAlignment="1" applyProtection="1">
      <alignment horizontal="left" vertical="center"/>
      <protection/>
    </xf>
    <xf numFmtId="0" fontId="8" fillId="0" borderId="43" xfId="0" applyFont="1" applyBorder="1" applyAlignment="1">
      <alignment horizontal="left" vertical="center"/>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13" fillId="0" borderId="31"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23" fillId="40" borderId="14" xfId="0" applyFont="1" applyFill="1" applyBorder="1" applyAlignment="1" applyProtection="1">
      <alignment vertical="center"/>
      <protection/>
    </xf>
    <xf numFmtId="0" fontId="23" fillId="40" borderId="17" xfId="0" applyFont="1" applyFill="1" applyBorder="1" applyAlignment="1" applyProtection="1">
      <alignment vertical="center"/>
      <protection/>
    </xf>
    <xf numFmtId="0" fontId="15" fillId="0" borderId="12"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8" fillId="0" borderId="19" xfId="0" applyFont="1" applyBorder="1" applyAlignment="1" applyProtection="1">
      <alignment horizontal="center" vertical="center"/>
      <protection/>
    </xf>
    <xf numFmtId="0" fontId="10" fillId="0" borderId="18"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17" xfId="0" applyFont="1" applyFill="1" applyBorder="1" applyAlignment="1" applyProtection="1">
      <alignment horizontal="left" vertical="center"/>
      <protection/>
    </xf>
    <xf numFmtId="0" fontId="10" fillId="0" borderId="18" xfId="0" applyFont="1" applyFill="1" applyBorder="1" applyAlignment="1" applyProtection="1">
      <alignment horizontal="left" vertical="center"/>
      <protection/>
    </xf>
    <xf numFmtId="0" fontId="13" fillId="0" borderId="31" xfId="0" applyFont="1" applyBorder="1" applyAlignment="1" applyProtection="1">
      <alignment horizontal="justify" vertical="center"/>
      <protection/>
    </xf>
    <xf numFmtId="0" fontId="13" fillId="0" borderId="0" xfId="0" applyFont="1" applyBorder="1" applyAlignment="1" applyProtection="1">
      <alignment horizontal="justify" vertical="center"/>
      <protection/>
    </xf>
    <xf numFmtId="0" fontId="6" fillId="34" borderId="18" xfId="0" applyFont="1" applyFill="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38" fillId="0" borderId="12"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3" fillId="39" borderId="31" xfId="0" applyFont="1" applyFill="1" applyBorder="1" applyAlignment="1" applyProtection="1">
      <alignment horizontal="justify" vertical="center"/>
      <protection/>
    </xf>
    <xf numFmtId="0" fontId="43" fillId="39" borderId="0" xfId="0" applyFont="1" applyFill="1" applyBorder="1" applyAlignment="1" applyProtection="1">
      <alignment horizontal="justify" vertical="center"/>
      <protection/>
    </xf>
    <xf numFmtId="0" fontId="9" fillId="0" borderId="31"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8" fillId="0" borderId="0" xfId="0" applyFont="1" applyAlignment="1">
      <alignment vertical="center"/>
    </xf>
    <xf numFmtId="0" fontId="7" fillId="0" borderId="59" xfId="0" applyFont="1" applyBorder="1" applyAlignment="1" applyProtection="1">
      <alignment horizontal="center" vertical="center"/>
      <protection/>
    </xf>
    <xf numFmtId="0" fontId="8" fillId="0" borderId="60"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wrapText="1"/>
      <protection/>
    </xf>
    <xf numFmtId="0" fontId="8" fillId="0" borderId="63"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0" fontId="15" fillId="0" borderId="31"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3" fillId="0" borderId="12" xfId="0" applyFont="1" applyFill="1" applyBorder="1" applyAlignment="1" applyProtection="1">
      <alignment horizontal="justify" vertical="justify"/>
      <protection/>
    </xf>
    <xf numFmtId="0" fontId="13" fillId="0" borderId="0" xfId="0" applyFont="1" applyFill="1" applyBorder="1" applyAlignment="1" applyProtection="1">
      <alignment horizontal="justify" vertical="justify"/>
      <protection/>
    </xf>
    <xf numFmtId="0" fontId="13" fillId="0" borderId="13" xfId="0" applyFont="1" applyFill="1" applyBorder="1" applyAlignment="1" applyProtection="1">
      <alignment horizontal="justify" vertical="justify"/>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lignment vertical="center"/>
    </xf>
    <xf numFmtId="0" fontId="6" fillId="0" borderId="13" xfId="0" applyFont="1" applyBorder="1" applyAlignment="1">
      <alignment vertical="center"/>
    </xf>
    <xf numFmtId="0" fontId="25" fillId="0" borderId="31"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41" borderId="18" xfId="0" applyFont="1" applyFill="1" applyBorder="1" applyAlignment="1" applyProtection="1">
      <alignment horizontal="left" vertical="center" wrapText="1"/>
      <protection/>
    </xf>
    <xf numFmtId="0" fontId="13" fillId="41" borderId="17" xfId="0" applyFont="1" applyFill="1" applyBorder="1" applyAlignment="1">
      <alignment horizontal="left" vertical="center" wrapText="1"/>
    </xf>
    <xf numFmtId="0" fontId="15" fillId="0" borderId="0" xfId="0" applyFont="1" applyBorder="1" applyAlignment="1" applyProtection="1">
      <alignment horizontal="justify" vertical="center"/>
      <protection/>
    </xf>
    <xf numFmtId="0" fontId="18" fillId="0" borderId="0" xfId="0" applyFont="1" applyBorder="1" applyAlignment="1" applyProtection="1">
      <alignment horizontal="justify" vertical="center"/>
      <protection/>
    </xf>
    <xf numFmtId="0" fontId="13" fillId="0" borderId="12"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6" fillId="35" borderId="0" xfId="0" applyFont="1" applyFill="1" applyBorder="1" applyAlignment="1" applyProtection="1">
      <alignment vertical="center"/>
      <protection/>
    </xf>
    <xf numFmtId="0" fontId="13" fillId="0" borderId="49"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3" fillId="0" borderId="31"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0" fontId="13" fillId="41" borderId="14" xfId="0" applyFont="1" applyFill="1" applyBorder="1" applyAlignment="1" applyProtection="1">
      <alignment horizontal="left" vertical="center" wrapText="1"/>
      <protection/>
    </xf>
    <xf numFmtId="0" fontId="25" fillId="0" borderId="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2" xfId="0" applyFont="1" applyBorder="1" applyAlignment="1" applyProtection="1">
      <alignment vertical="center"/>
      <protection/>
    </xf>
    <xf numFmtId="0" fontId="8" fillId="0" borderId="0" xfId="0" applyFont="1" applyBorder="1" applyAlignment="1">
      <alignment vertical="center"/>
    </xf>
    <xf numFmtId="0" fontId="7" fillId="0" borderId="12" xfId="0" applyFont="1" applyBorder="1" applyAlignment="1" applyProtection="1">
      <alignment horizontal="justify" vertical="center"/>
      <protection/>
    </xf>
    <xf numFmtId="0" fontId="8" fillId="0" borderId="0" xfId="0" applyFont="1" applyBorder="1" applyAlignment="1" applyProtection="1">
      <alignment horizontal="justify" vertical="center"/>
      <protection/>
    </xf>
    <xf numFmtId="0" fontId="8" fillId="0" borderId="0" xfId="0" applyFont="1" applyBorder="1" applyAlignment="1" applyProtection="1">
      <alignment vertical="center"/>
      <protection/>
    </xf>
    <xf numFmtId="0" fontId="8" fillId="0" borderId="13" xfId="0" applyFont="1" applyBorder="1" applyAlignment="1">
      <alignment vertical="center"/>
    </xf>
    <xf numFmtId="0" fontId="32" fillId="34" borderId="20" xfId="0" applyFont="1" applyFill="1" applyBorder="1" applyAlignment="1" applyProtection="1">
      <alignment vertical="top"/>
      <protection/>
    </xf>
    <xf numFmtId="0" fontId="46" fillId="34" borderId="20" xfId="0" applyFont="1" applyFill="1" applyBorder="1" applyAlignment="1" applyProtection="1">
      <alignment vertical="top"/>
      <protection/>
    </xf>
    <xf numFmtId="0" fontId="7" fillId="0" borderId="67" xfId="0" applyFont="1" applyBorder="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13" fillId="0" borderId="12" xfId="0" applyFont="1" applyBorder="1" applyAlignment="1" applyProtection="1" quotePrefix="1">
      <alignment horizontal="justify" vertical="center"/>
      <protection/>
    </xf>
    <xf numFmtId="0" fontId="6" fillId="0" borderId="18"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17" xfId="0" applyFont="1" applyFill="1" applyBorder="1" applyAlignment="1" applyProtection="1">
      <alignment horizontal="center"/>
      <protection/>
    </xf>
    <xf numFmtId="0" fontId="22" fillId="0" borderId="31" xfId="0" applyFont="1" applyBorder="1" applyAlignment="1" applyProtection="1">
      <alignment horizontal="center" vertical="center" wrapText="1"/>
      <protection/>
    </xf>
    <xf numFmtId="0" fontId="22" fillId="0" borderId="0" xfId="0" applyFont="1" applyBorder="1" applyAlignment="1" applyProtection="1">
      <alignment vertical="center"/>
      <protection/>
    </xf>
    <xf numFmtId="0" fontId="22" fillId="0" borderId="19" xfId="0" applyFont="1" applyBorder="1" applyAlignment="1" applyProtection="1">
      <alignment vertical="center"/>
      <protection/>
    </xf>
    <xf numFmtId="0" fontId="7" fillId="0" borderId="68"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13" fillId="0" borderId="12"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4" fillId="34" borderId="12" xfId="0" applyFont="1" applyFill="1" applyBorder="1" applyAlignment="1" applyProtection="1">
      <alignment horizontal="justify" vertical="center"/>
      <protection/>
    </xf>
    <xf numFmtId="0" fontId="14" fillId="34" borderId="0" xfId="0" applyFont="1" applyFill="1" applyBorder="1" applyAlignment="1" applyProtection="1">
      <alignment horizontal="justify" vertical="center"/>
      <protection/>
    </xf>
    <xf numFmtId="0" fontId="5" fillId="35" borderId="12" xfId="0" applyFont="1" applyFill="1" applyBorder="1" applyAlignment="1" applyProtection="1">
      <alignment horizontal="justify" vertical="center"/>
      <protection/>
    </xf>
    <xf numFmtId="0" fontId="6" fillId="35" borderId="0" xfId="0" applyFont="1" applyFill="1" applyBorder="1" applyAlignment="1" applyProtection="1">
      <alignment horizontal="justify" vertical="center"/>
      <protection/>
    </xf>
    <xf numFmtId="0" fontId="13" fillId="0" borderId="12"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7" fillId="0" borderId="0" xfId="0" applyFont="1" applyBorder="1" applyAlignment="1" applyProtection="1">
      <alignment horizontal="justify" vertical="center"/>
      <protection/>
    </xf>
    <xf numFmtId="0" fontId="13" fillId="0" borderId="12" xfId="0" applyFont="1" applyBorder="1" applyAlignment="1" applyProtection="1">
      <alignment horizontal="justify" vertical="center"/>
      <protection/>
    </xf>
    <xf numFmtId="0" fontId="43" fillId="0" borderId="0" xfId="0" applyFont="1" applyBorder="1" applyAlignment="1" applyProtection="1">
      <alignment horizontal="justify" vertical="center"/>
      <protection/>
    </xf>
    <xf numFmtId="0" fontId="44" fillId="0" borderId="0" xfId="0" applyFont="1" applyBorder="1" applyAlignment="1" applyProtection="1">
      <alignment horizontal="justify" vertical="center"/>
      <protection/>
    </xf>
    <xf numFmtId="0" fontId="44" fillId="0" borderId="0" xfId="0" applyFont="1" applyBorder="1" applyAlignment="1" applyProtection="1">
      <alignment vertical="center"/>
      <protection/>
    </xf>
    <xf numFmtId="0" fontId="44" fillId="0" borderId="0" xfId="0" applyFont="1" applyAlignment="1">
      <alignment vertical="center"/>
    </xf>
    <xf numFmtId="0" fontId="13" fillId="0" borderId="13" xfId="0" applyFont="1" applyBorder="1" applyAlignment="1" applyProtection="1">
      <alignment horizontal="left" vertical="center"/>
      <protection/>
    </xf>
    <xf numFmtId="0" fontId="10" fillId="0" borderId="12" xfId="0" applyFont="1" applyBorder="1" applyAlignment="1" applyProtection="1">
      <alignment horizontal="justify" vertical="center"/>
      <protection/>
    </xf>
    <xf numFmtId="0" fontId="9" fillId="0" borderId="0" xfId="0" applyFont="1" applyBorder="1" applyAlignment="1" applyProtection="1">
      <alignment horizontal="justify" vertical="center"/>
      <protection/>
    </xf>
    <xf numFmtId="0" fontId="11" fillId="0" borderId="0" xfId="0" applyFont="1" applyBorder="1" applyAlignment="1" applyProtection="1">
      <alignment horizontal="justify" vertical="center"/>
      <protection/>
    </xf>
    <xf numFmtId="0" fontId="11" fillId="0" borderId="0" xfId="0" applyFont="1" applyBorder="1" applyAlignment="1" applyProtection="1">
      <alignment vertical="center"/>
      <protection/>
    </xf>
    <xf numFmtId="0" fontId="11" fillId="0" borderId="0" xfId="0" applyFont="1" applyAlignment="1">
      <alignment vertical="center"/>
    </xf>
    <xf numFmtId="0" fontId="9" fillId="0" borderId="12"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12" xfId="0" applyFont="1" applyBorder="1" applyAlignment="1" applyProtection="1" quotePrefix="1">
      <alignment horizontal="justify" vertical="center"/>
      <protection/>
    </xf>
    <xf numFmtId="0" fontId="5" fillId="0" borderId="18" xfId="0" applyFont="1" applyFill="1" applyBorder="1" applyAlignment="1" applyProtection="1">
      <alignment horizont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4" fillId="0" borderId="31" xfId="0" applyFont="1" applyBorder="1" applyAlignment="1" applyProtection="1">
      <alignment horizontal="center" vertical="center" wrapText="1"/>
      <protection/>
    </xf>
    <xf numFmtId="0" fontId="24" fillId="0" borderId="0" xfId="0" applyFont="1" applyBorder="1" applyAlignment="1" applyProtection="1">
      <alignment vertical="center"/>
      <protection/>
    </xf>
    <xf numFmtId="0" fontId="24" fillId="0" borderId="19" xfId="0" applyFont="1" applyBorder="1" applyAlignment="1" applyProtection="1">
      <alignment vertical="center"/>
      <protection/>
    </xf>
    <xf numFmtId="0" fontId="7" fillId="0" borderId="68"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9" fillId="0" borderId="12" xfId="0" applyFont="1" applyBorder="1" applyAlignment="1" applyProtection="1">
      <alignment vertical="center"/>
      <protection/>
    </xf>
    <xf numFmtId="0" fontId="11" fillId="0" borderId="0" xfId="0" applyFont="1" applyBorder="1" applyAlignment="1">
      <alignment vertical="center"/>
    </xf>
    <xf numFmtId="0" fontId="11" fillId="0" borderId="13" xfId="0" applyFont="1" applyBorder="1" applyAlignment="1">
      <alignment vertical="center"/>
    </xf>
    <xf numFmtId="0" fontId="7" fillId="0" borderId="20" xfId="0" applyFont="1" applyFill="1" applyBorder="1" applyAlignment="1" applyProtection="1">
      <alignment horizontal="left" vertical="center"/>
      <protection/>
    </xf>
    <xf numFmtId="0" fontId="7" fillId="0" borderId="20" xfId="0" applyFont="1" applyFill="1" applyBorder="1" applyAlignment="1" applyProtection="1">
      <alignment vertical="top"/>
      <protection/>
    </xf>
    <xf numFmtId="0" fontId="53" fillId="0" borderId="20" xfId="0" applyFont="1" applyFill="1" applyBorder="1" applyAlignment="1" applyProtection="1">
      <alignment vertical="top"/>
      <protection/>
    </xf>
    <xf numFmtId="0" fontId="47" fillId="0" borderId="0" xfId="0" applyFont="1" applyFill="1" applyBorder="1" applyAlignment="1" applyProtection="1">
      <alignment horizontal="left" vertical="center"/>
      <protection/>
    </xf>
    <xf numFmtId="0" fontId="47" fillId="0" borderId="0" xfId="0" applyFont="1" applyAlignment="1" applyProtection="1">
      <alignment vertical="center"/>
      <protection/>
    </xf>
    <xf numFmtId="0" fontId="48" fillId="0" borderId="0" xfId="0" applyFont="1" applyAlignment="1">
      <alignment vertical="center"/>
    </xf>
    <xf numFmtId="0" fontId="48" fillId="0" borderId="13" xfId="0" applyFont="1" applyBorder="1" applyAlignment="1">
      <alignment vertical="center"/>
    </xf>
    <xf numFmtId="0" fontId="43" fillId="0" borderId="0" xfId="0" applyFont="1" applyFill="1" applyBorder="1" applyAlignment="1" applyProtection="1">
      <alignment horizontal="justify" vertical="justify"/>
      <protection/>
    </xf>
    <xf numFmtId="0" fontId="43" fillId="0" borderId="13" xfId="0" applyFont="1" applyFill="1" applyBorder="1" applyAlignment="1" applyProtection="1">
      <alignment horizontal="justify" vertical="justify"/>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24" fillId="0" borderId="66"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24" fillId="0" borderId="54"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24" fillId="0" borderId="56" xfId="0" applyFont="1" applyBorder="1" applyAlignment="1" applyProtection="1">
      <alignment horizontal="center" vertical="center"/>
      <protection/>
    </xf>
    <xf numFmtId="0" fontId="24" fillId="0" borderId="57" xfId="0" applyFont="1" applyBorder="1" applyAlignment="1" applyProtection="1">
      <alignment horizontal="center" vertical="center"/>
      <protection/>
    </xf>
    <xf numFmtId="0" fontId="24" fillId="0" borderId="58" xfId="0" applyFont="1" applyBorder="1" applyAlignment="1" applyProtection="1">
      <alignment horizontal="center" vertical="center"/>
      <protection/>
    </xf>
    <xf numFmtId="0" fontId="7" fillId="0" borderId="62" xfId="0" applyFont="1" applyBorder="1" applyAlignment="1" applyProtection="1">
      <alignment horizontal="center" vertical="center" wrapText="1"/>
      <protection/>
    </xf>
    <xf numFmtId="0" fontId="24" fillId="0" borderId="63"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24" fillId="0" borderId="36" xfId="0" applyFont="1" applyBorder="1" applyAlignment="1" applyProtection="1">
      <alignment horizontal="center" vertical="center" wrapText="1"/>
      <protection/>
    </xf>
    <xf numFmtId="0" fontId="9" fillId="40" borderId="18" xfId="0" applyFont="1" applyFill="1" applyBorder="1" applyAlignment="1" applyProtection="1">
      <alignment horizontal="center" vertical="center"/>
      <protection/>
    </xf>
    <xf numFmtId="0" fontId="11" fillId="40" borderId="14" xfId="0" applyFont="1" applyFill="1" applyBorder="1" applyAlignment="1" applyProtection="1">
      <alignment vertical="center"/>
      <protection/>
    </xf>
    <xf numFmtId="0" fontId="11" fillId="40" borderId="17" xfId="0" applyFont="1" applyFill="1" applyBorder="1" applyAlignment="1" applyProtection="1">
      <alignment vertical="center"/>
      <protection/>
    </xf>
    <xf numFmtId="0" fontId="5" fillId="34" borderId="18" xfId="0" applyFont="1" applyFill="1" applyBorder="1" applyAlignment="1" applyProtection="1">
      <alignment horizontal="left" vertical="center"/>
      <protection locked="0"/>
    </xf>
    <xf numFmtId="0" fontId="7" fillId="0" borderId="59" xfId="0" applyFont="1" applyBorder="1" applyAlignment="1" applyProtection="1">
      <alignment horizontal="center" vertical="center"/>
      <protection/>
    </xf>
    <xf numFmtId="0" fontId="24" fillId="0" borderId="60" xfId="0" applyFont="1" applyBorder="1" applyAlignment="1" applyProtection="1">
      <alignment horizontal="center" vertical="center"/>
      <protection/>
    </xf>
    <xf numFmtId="0" fontId="24" fillId="0" borderId="61" xfId="0" applyFont="1" applyBorder="1" applyAlignment="1" applyProtection="1">
      <alignment horizontal="center" vertical="center"/>
      <protection/>
    </xf>
    <xf numFmtId="0" fontId="30" fillId="0" borderId="50" xfId="0" applyFont="1" applyFill="1" applyBorder="1" applyAlignment="1" applyProtection="1">
      <alignment horizontal="left" vertical="center"/>
      <protection/>
    </xf>
    <xf numFmtId="0" fontId="30" fillId="0" borderId="51" xfId="0" applyFont="1" applyFill="1" applyBorder="1" applyAlignment="1" applyProtection="1">
      <alignment horizontal="left" vertical="center"/>
      <protection/>
    </xf>
    <xf numFmtId="0" fontId="31" fillId="0" borderId="43" xfId="0" applyFont="1" applyBorder="1" applyAlignment="1">
      <alignment horizontal="left" vertical="center"/>
    </xf>
    <xf numFmtId="0" fontId="9" fillId="0" borderId="12"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11" fillId="0" borderId="0" xfId="0" applyFont="1" applyBorder="1" applyAlignment="1">
      <alignment vertical="center" wrapText="1"/>
    </xf>
    <xf numFmtId="0" fontId="11" fillId="0" borderId="13" xfId="0" applyFont="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32">
    <dxf>
      <font>
        <color indexed="9"/>
      </font>
      <fill>
        <patternFill>
          <bgColor indexed="9"/>
        </patternFill>
      </fill>
    </dxf>
    <dxf>
      <font>
        <color indexed="9"/>
      </font>
    </dxf>
    <dxf>
      <font>
        <b/>
        <i val="0"/>
        <strike/>
        <color auto="1"/>
      </font>
      <fill>
        <patternFill patternType="gray125">
          <bgColor indexed="22"/>
        </patternFill>
      </fill>
    </dxf>
    <dxf>
      <fill>
        <patternFill>
          <bgColor indexed="8"/>
        </patternFill>
      </fill>
    </dxf>
    <dxf>
      <fill>
        <patternFill>
          <bgColor indexed="8"/>
        </patternFill>
      </fill>
    </dxf>
    <dxf>
      <fill>
        <patternFill>
          <bgColor indexed="8"/>
        </patternFill>
      </fill>
    </dxf>
    <dxf>
      <font>
        <color indexed="9"/>
      </font>
      <fill>
        <patternFill>
          <bgColor indexed="9"/>
        </patternFill>
      </fill>
    </dxf>
    <dxf>
      <font>
        <color indexed="9"/>
      </font>
    </dxf>
    <dxf>
      <font>
        <b/>
        <i val="0"/>
        <strike/>
        <color auto="1"/>
      </font>
      <fill>
        <patternFill patternType="gray125">
          <bgColor indexed="22"/>
        </patternFill>
      </fill>
    </dxf>
    <dxf>
      <fill>
        <patternFill>
          <bgColor indexed="8"/>
        </patternFill>
      </fill>
    </dxf>
    <dxf>
      <fill>
        <patternFill>
          <bgColor indexed="8"/>
        </patternFill>
      </fill>
    </dxf>
    <dxf>
      <fill>
        <patternFill>
          <bgColor indexed="8"/>
        </patternFill>
      </fill>
    </dxf>
    <dxf>
      <font>
        <color indexed="9"/>
      </font>
      <fill>
        <patternFill>
          <bgColor indexed="9"/>
        </patternFill>
      </fill>
    </dxf>
    <dxf>
      <font>
        <color indexed="9"/>
      </font>
    </dxf>
    <dxf>
      <font>
        <b/>
        <i val="0"/>
        <strike/>
        <color auto="1"/>
      </font>
      <fill>
        <patternFill patternType="gray125">
          <bgColor indexed="22"/>
        </patternFill>
      </fill>
    </dxf>
    <dxf>
      <fill>
        <patternFill>
          <bgColor indexed="8"/>
        </patternFill>
      </fill>
    </dxf>
    <dxf>
      <fill>
        <patternFill>
          <bgColor indexed="8"/>
        </patternFill>
      </fill>
    </dxf>
    <dxf>
      <fill>
        <patternFill>
          <bgColor indexed="8"/>
        </patternFill>
      </fill>
    </dxf>
    <dxf>
      <font>
        <color indexed="9"/>
      </font>
      <fill>
        <patternFill>
          <bgColor indexed="9"/>
        </patternFill>
      </fill>
    </dxf>
    <dxf>
      <font>
        <color indexed="9"/>
      </font>
    </dxf>
    <dxf>
      <font>
        <b/>
        <i val="0"/>
        <strike/>
        <color auto="1"/>
      </font>
      <fill>
        <patternFill patternType="gray125">
          <bgColor indexed="22"/>
        </patternFill>
      </fill>
    </dxf>
    <dxf>
      <fill>
        <patternFill>
          <bgColor indexed="8"/>
        </patternFill>
      </fill>
    </dxf>
    <dxf>
      <fill>
        <patternFill>
          <bgColor indexed="8"/>
        </patternFill>
      </fill>
    </dxf>
    <dxf>
      <fill>
        <patternFill>
          <bgColor indexed="8"/>
        </patternFill>
      </fill>
    </dxf>
    <dxf>
      <font>
        <color indexed="9"/>
      </font>
      <fill>
        <patternFill>
          <bgColor indexed="9"/>
        </patternFill>
      </fill>
    </dxf>
    <dxf>
      <font>
        <color indexed="9"/>
      </font>
    </dxf>
    <dxf>
      <font>
        <b/>
        <i val="0"/>
        <strike/>
        <color auto="1"/>
      </font>
      <fill>
        <patternFill patternType="gray125">
          <bgColor indexed="22"/>
        </patternFill>
      </fill>
    </dxf>
    <dxf>
      <fill>
        <patternFill>
          <bgColor indexed="8"/>
        </patternFill>
      </fill>
    </dxf>
    <dxf>
      <font>
        <color indexed="9"/>
      </font>
      <fill>
        <patternFill patternType="none">
          <bgColor indexed="65"/>
        </patternFill>
      </fill>
    </dxf>
    <dxf>
      <font>
        <color indexed="9"/>
      </font>
      <fill>
        <patternFill patternType="none">
          <bgColor indexed="65"/>
        </patternFill>
      </fill>
    </dxf>
    <dxf>
      <fill>
        <patternFill>
          <bgColor indexed="8"/>
        </patternFill>
      </fill>
    </dxf>
    <dxf>
      <fill>
        <patternFill>
          <bgColor indexed="8"/>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19</xdr:row>
      <xdr:rowOff>123825</xdr:rowOff>
    </xdr:from>
    <xdr:to>
      <xdr:col>3</xdr:col>
      <xdr:colOff>552450</xdr:colOff>
      <xdr:row>19</xdr:row>
      <xdr:rowOff>581025</xdr:rowOff>
    </xdr:to>
    <xdr:sp>
      <xdr:nvSpPr>
        <xdr:cNvPr id="1" name="Text Box 10"/>
        <xdr:cNvSpPr txBox="1">
          <a:spLocks noChangeArrowheads="1"/>
        </xdr:cNvSpPr>
      </xdr:nvSpPr>
      <xdr:spPr>
        <a:xfrm>
          <a:off x="3581400" y="3590925"/>
          <a:ext cx="1562100" cy="4572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DD0806"/>
              </a:solidFill>
              <a:latin typeface="Arial"/>
              <a:ea typeface="Arial"/>
              <a:cs typeface="Arial"/>
            </a:rPr>
            <a:t>Température supérieure à 40</a:t>
          </a:r>
          <a:r>
            <a:rPr lang="en-US" cap="none" sz="1200" b="1" i="0" u="none" baseline="0">
              <a:solidFill>
                <a:srgbClr val="DD0806"/>
              </a:solidFill>
              <a:latin typeface="Arial"/>
              <a:ea typeface="Arial"/>
              <a:cs typeface="Arial"/>
            </a:rPr>
            <a:t>°C</a:t>
          </a:r>
        </a:p>
      </xdr:txBody>
    </xdr:sp>
    <xdr:clientData/>
  </xdr:twoCellAnchor>
  <xdr:twoCellAnchor>
    <xdr:from>
      <xdr:col>4</xdr:col>
      <xdr:colOff>114300</xdr:colOff>
      <xdr:row>19</xdr:row>
      <xdr:rowOff>152400</xdr:rowOff>
    </xdr:from>
    <xdr:to>
      <xdr:col>6</xdr:col>
      <xdr:colOff>533400</xdr:colOff>
      <xdr:row>19</xdr:row>
      <xdr:rowOff>581025</xdr:rowOff>
    </xdr:to>
    <xdr:sp>
      <xdr:nvSpPr>
        <xdr:cNvPr id="2" name="Text Box 11"/>
        <xdr:cNvSpPr txBox="1">
          <a:spLocks noChangeArrowheads="1"/>
        </xdr:cNvSpPr>
      </xdr:nvSpPr>
      <xdr:spPr>
        <a:xfrm>
          <a:off x="5372100" y="3619500"/>
          <a:ext cx="1590675" cy="42862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Température inférieure à 40</a:t>
          </a:r>
          <a:r>
            <a:rPr lang="en-US" cap="none" sz="1200" b="1" i="0" u="none" baseline="0">
              <a:solidFill>
                <a:srgbClr val="0000D4"/>
              </a:solidFill>
              <a:latin typeface="Arial"/>
              <a:ea typeface="Arial"/>
              <a:cs typeface="Arial"/>
            </a:rPr>
            <a:t>°C</a:t>
          </a:r>
        </a:p>
      </xdr:txBody>
    </xdr:sp>
    <xdr:clientData/>
  </xdr:twoCellAnchor>
  <xdr:twoCellAnchor>
    <xdr:from>
      <xdr:col>2</xdr:col>
      <xdr:colOff>200025</xdr:colOff>
      <xdr:row>21</xdr:row>
      <xdr:rowOff>304800</xdr:rowOff>
    </xdr:from>
    <xdr:to>
      <xdr:col>2</xdr:col>
      <xdr:colOff>962025</xdr:colOff>
      <xdr:row>21</xdr:row>
      <xdr:rowOff>561975</xdr:rowOff>
    </xdr:to>
    <xdr:sp>
      <xdr:nvSpPr>
        <xdr:cNvPr id="3" name="Text Box 12"/>
        <xdr:cNvSpPr txBox="1">
          <a:spLocks noChangeArrowheads="1"/>
        </xdr:cNvSpPr>
      </xdr:nvSpPr>
      <xdr:spPr>
        <a:xfrm>
          <a:off x="3562350" y="4772025"/>
          <a:ext cx="762000" cy="25717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1 jour</a:t>
          </a:r>
        </a:p>
      </xdr:txBody>
    </xdr:sp>
    <xdr:clientData/>
  </xdr:twoCellAnchor>
  <xdr:twoCellAnchor>
    <xdr:from>
      <xdr:col>3</xdr:col>
      <xdr:colOff>285750</xdr:colOff>
      <xdr:row>21</xdr:row>
      <xdr:rowOff>314325</xdr:rowOff>
    </xdr:from>
    <xdr:to>
      <xdr:col>4</xdr:col>
      <xdr:colOff>276225</xdr:colOff>
      <xdr:row>21</xdr:row>
      <xdr:rowOff>619125</xdr:rowOff>
    </xdr:to>
    <xdr:sp>
      <xdr:nvSpPr>
        <xdr:cNvPr id="4" name="Text Box 13"/>
        <xdr:cNvSpPr txBox="1">
          <a:spLocks noChangeArrowheads="1"/>
        </xdr:cNvSpPr>
      </xdr:nvSpPr>
      <xdr:spPr>
        <a:xfrm>
          <a:off x="4876800" y="4781550"/>
          <a:ext cx="657225"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2 jours</a:t>
          </a:r>
        </a:p>
      </xdr:txBody>
    </xdr:sp>
    <xdr:clientData/>
  </xdr:twoCellAnchor>
  <xdr:twoCellAnchor>
    <xdr:from>
      <xdr:col>5</xdr:col>
      <xdr:colOff>180975</xdr:colOff>
      <xdr:row>21</xdr:row>
      <xdr:rowOff>314325</xdr:rowOff>
    </xdr:from>
    <xdr:to>
      <xdr:col>6</xdr:col>
      <xdr:colOff>371475</xdr:colOff>
      <xdr:row>21</xdr:row>
      <xdr:rowOff>619125</xdr:rowOff>
    </xdr:to>
    <xdr:sp>
      <xdr:nvSpPr>
        <xdr:cNvPr id="5" name="Text Box 14"/>
        <xdr:cNvSpPr txBox="1">
          <a:spLocks noChangeArrowheads="1"/>
        </xdr:cNvSpPr>
      </xdr:nvSpPr>
      <xdr:spPr>
        <a:xfrm>
          <a:off x="6096000" y="4781550"/>
          <a:ext cx="704850"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3 jours</a:t>
          </a:r>
        </a:p>
      </xdr:txBody>
    </xdr:sp>
    <xdr:clientData/>
  </xdr:twoCellAnchor>
  <xdr:twoCellAnchor>
    <xdr:from>
      <xdr:col>3</xdr:col>
      <xdr:colOff>438150</xdr:colOff>
      <xdr:row>18</xdr:row>
      <xdr:rowOff>47625</xdr:rowOff>
    </xdr:from>
    <xdr:to>
      <xdr:col>3</xdr:col>
      <xdr:colOff>600075</xdr:colOff>
      <xdr:row>20</xdr:row>
      <xdr:rowOff>28575</xdr:rowOff>
    </xdr:to>
    <xdr:sp>
      <xdr:nvSpPr>
        <xdr:cNvPr id="6" name="Rectangle 15"/>
        <xdr:cNvSpPr>
          <a:spLocks/>
        </xdr:cNvSpPr>
      </xdr:nvSpPr>
      <xdr:spPr>
        <a:xfrm>
          <a:off x="5029200" y="3419475"/>
          <a:ext cx="1714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20</xdr:row>
      <xdr:rowOff>276225</xdr:rowOff>
    </xdr:from>
    <xdr:to>
      <xdr:col>3</xdr:col>
      <xdr:colOff>0</xdr:colOff>
      <xdr:row>22</xdr:row>
      <xdr:rowOff>47625</xdr:rowOff>
    </xdr:to>
    <xdr:sp>
      <xdr:nvSpPr>
        <xdr:cNvPr id="7" name="Rectangle 21"/>
        <xdr:cNvSpPr>
          <a:spLocks/>
        </xdr:cNvSpPr>
      </xdr:nvSpPr>
      <xdr:spPr>
        <a:xfrm>
          <a:off x="4438650" y="4438650"/>
          <a:ext cx="152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xdr:row>
      <xdr:rowOff>276225</xdr:rowOff>
    </xdr:from>
    <xdr:to>
      <xdr:col>4</xdr:col>
      <xdr:colOff>523875</xdr:colOff>
      <xdr:row>22</xdr:row>
      <xdr:rowOff>47625</xdr:rowOff>
    </xdr:to>
    <xdr:sp>
      <xdr:nvSpPr>
        <xdr:cNvPr id="8" name="Rectangle 22"/>
        <xdr:cNvSpPr>
          <a:spLocks/>
        </xdr:cNvSpPr>
      </xdr:nvSpPr>
      <xdr:spPr>
        <a:xfrm>
          <a:off x="5638800" y="4438650"/>
          <a:ext cx="1428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19</xdr:row>
      <xdr:rowOff>123825</xdr:rowOff>
    </xdr:from>
    <xdr:to>
      <xdr:col>3</xdr:col>
      <xdr:colOff>552450</xdr:colOff>
      <xdr:row>19</xdr:row>
      <xdr:rowOff>581025</xdr:rowOff>
    </xdr:to>
    <xdr:sp>
      <xdr:nvSpPr>
        <xdr:cNvPr id="1" name="Text Box 10"/>
        <xdr:cNvSpPr txBox="1">
          <a:spLocks noChangeArrowheads="1"/>
        </xdr:cNvSpPr>
      </xdr:nvSpPr>
      <xdr:spPr>
        <a:xfrm>
          <a:off x="3581400" y="3590925"/>
          <a:ext cx="1562100" cy="4572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DD0806"/>
              </a:solidFill>
              <a:latin typeface="Arial"/>
              <a:ea typeface="Arial"/>
              <a:cs typeface="Arial"/>
            </a:rPr>
            <a:t>Température supérieure à 40</a:t>
          </a:r>
          <a:r>
            <a:rPr lang="en-US" cap="none" sz="1200" b="1" i="0" u="none" baseline="0">
              <a:solidFill>
                <a:srgbClr val="DD0806"/>
              </a:solidFill>
              <a:latin typeface="Arial"/>
              <a:ea typeface="Arial"/>
              <a:cs typeface="Arial"/>
            </a:rPr>
            <a:t>°C</a:t>
          </a:r>
        </a:p>
      </xdr:txBody>
    </xdr:sp>
    <xdr:clientData/>
  </xdr:twoCellAnchor>
  <xdr:twoCellAnchor>
    <xdr:from>
      <xdr:col>4</xdr:col>
      <xdr:colOff>114300</xdr:colOff>
      <xdr:row>19</xdr:row>
      <xdr:rowOff>152400</xdr:rowOff>
    </xdr:from>
    <xdr:to>
      <xdr:col>6</xdr:col>
      <xdr:colOff>533400</xdr:colOff>
      <xdr:row>19</xdr:row>
      <xdr:rowOff>581025</xdr:rowOff>
    </xdr:to>
    <xdr:sp>
      <xdr:nvSpPr>
        <xdr:cNvPr id="2" name="Text Box 11"/>
        <xdr:cNvSpPr txBox="1">
          <a:spLocks noChangeArrowheads="1"/>
        </xdr:cNvSpPr>
      </xdr:nvSpPr>
      <xdr:spPr>
        <a:xfrm>
          <a:off x="5372100" y="3619500"/>
          <a:ext cx="1590675" cy="42862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Température inférieure à 40</a:t>
          </a:r>
          <a:r>
            <a:rPr lang="en-US" cap="none" sz="1200" b="1" i="0" u="none" baseline="0">
              <a:solidFill>
                <a:srgbClr val="0000D4"/>
              </a:solidFill>
              <a:latin typeface="Arial"/>
              <a:ea typeface="Arial"/>
              <a:cs typeface="Arial"/>
            </a:rPr>
            <a:t>°C</a:t>
          </a:r>
        </a:p>
      </xdr:txBody>
    </xdr:sp>
    <xdr:clientData/>
  </xdr:twoCellAnchor>
  <xdr:twoCellAnchor>
    <xdr:from>
      <xdr:col>2</xdr:col>
      <xdr:colOff>200025</xdr:colOff>
      <xdr:row>21</xdr:row>
      <xdr:rowOff>304800</xdr:rowOff>
    </xdr:from>
    <xdr:to>
      <xdr:col>2</xdr:col>
      <xdr:colOff>962025</xdr:colOff>
      <xdr:row>21</xdr:row>
      <xdr:rowOff>561975</xdr:rowOff>
    </xdr:to>
    <xdr:sp>
      <xdr:nvSpPr>
        <xdr:cNvPr id="3" name="Text Box 12"/>
        <xdr:cNvSpPr txBox="1">
          <a:spLocks noChangeArrowheads="1"/>
        </xdr:cNvSpPr>
      </xdr:nvSpPr>
      <xdr:spPr>
        <a:xfrm>
          <a:off x="3562350" y="4772025"/>
          <a:ext cx="762000" cy="25717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1 jour</a:t>
          </a:r>
        </a:p>
      </xdr:txBody>
    </xdr:sp>
    <xdr:clientData/>
  </xdr:twoCellAnchor>
  <xdr:twoCellAnchor>
    <xdr:from>
      <xdr:col>3</xdr:col>
      <xdr:colOff>285750</xdr:colOff>
      <xdr:row>21</xdr:row>
      <xdr:rowOff>314325</xdr:rowOff>
    </xdr:from>
    <xdr:to>
      <xdr:col>4</xdr:col>
      <xdr:colOff>276225</xdr:colOff>
      <xdr:row>21</xdr:row>
      <xdr:rowOff>619125</xdr:rowOff>
    </xdr:to>
    <xdr:sp>
      <xdr:nvSpPr>
        <xdr:cNvPr id="4" name="Text Box 13"/>
        <xdr:cNvSpPr txBox="1">
          <a:spLocks noChangeArrowheads="1"/>
        </xdr:cNvSpPr>
      </xdr:nvSpPr>
      <xdr:spPr>
        <a:xfrm>
          <a:off x="4876800" y="4781550"/>
          <a:ext cx="657225"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2 jours</a:t>
          </a:r>
        </a:p>
      </xdr:txBody>
    </xdr:sp>
    <xdr:clientData/>
  </xdr:twoCellAnchor>
  <xdr:twoCellAnchor>
    <xdr:from>
      <xdr:col>5</xdr:col>
      <xdr:colOff>180975</xdr:colOff>
      <xdr:row>21</xdr:row>
      <xdr:rowOff>314325</xdr:rowOff>
    </xdr:from>
    <xdr:to>
      <xdr:col>6</xdr:col>
      <xdr:colOff>371475</xdr:colOff>
      <xdr:row>21</xdr:row>
      <xdr:rowOff>619125</xdr:rowOff>
    </xdr:to>
    <xdr:sp>
      <xdr:nvSpPr>
        <xdr:cNvPr id="5" name="Text Box 14"/>
        <xdr:cNvSpPr txBox="1">
          <a:spLocks noChangeArrowheads="1"/>
        </xdr:cNvSpPr>
      </xdr:nvSpPr>
      <xdr:spPr>
        <a:xfrm>
          <a:off x="6096000" y="4781550"/>
          <a:ext cx="704850"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3 jours</a:t>
          </a:r>
        </a:p>
      </xdr:txBody>
    </xdr:sp>
    <xdr:clientData/>
  </xdr:twoCellAnchor>
  <xdr:twoCellAnchor>
    <xdr:from>
      <xdr:col>3</xdr:col>
      <xdr:colOff>438150</xdr:colOff>
      <xdr:row>18</xdr:row>
      <xdr:rowOff>47625</xdr:rowOff>
    </xdr:from>
    <xdr:to>
      <xdr:col>3</xdr:col>
      <xdr:colOff>600075</xdr:colOff>
      <xdr:row>20</xdr:row>
      <xdr:rowOff>28575</xdr:rowOff>
    </xdr:to>
    <xdr:sp>
      <xdr:nvSpPr>
        <xdr:cNvPr id="6" name="Rectangle 15"/>
        <xdr:cNvSpPr>
          <a:spLocks/>
        </xdr:cNvSpPr>
      </xdr:nvSpPr>
      <xdr:spPr>
        <a:xfrm>
          <a:off x="5029200" y="3419475"/>
          <a:ext cx="1714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20</xdr:row>
      <xdr:rowOff>276225</xdr:rowOff>
    </xdr:from>
    <xdr:to>
      <xdr:col>3</xdr:col>
      <xdr:colOff>0</xdr:colOff>
      <xdr:row>22</xdr:row>
      <xdr:rowOff>47625</xdr:rowOff>
    </xdr:to>
    <xdr:sp>
      <xdr:nvSpPr>
        <xdr:cNvPr id="7" name="Rectangle 21"/>
        <xdr:cNvSpPr>
          <a:spLocks/>
        </xdr:cNvSpPr>
      </xdr:nvSpPr>
      <xdr:spPr>
        <a:xfrm>
          <a:off x="4438650" y="4438650"/>
          <a:ext cx="152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xdr:row>
      <xdr:rowOff>276225</xdr:rowOff>
    </xdr:from>
    <xdr:to>
      <xdr:col>4</xdr:col>
      <xdr:colOff>523875</xdr:colOff>
      <xdr:row>22</xdr:row>
      <xdr:rowOff>47625</xdr:rowOff>
    </xdr:to>
    <xdr:sp>
      <xdr:nvSpPr>
        <xdr:cNvPr id="8" name="Rectangle 22"/>
        <xdr:cNvSpPr>
          <a:spLocks/>
        </xdr:cNvSpPr>
      </xdr:nvSpPr>
      <xdr:spPr>
        <a:xfrm>
          <a:off x="5638800" y="4438650"/>
          <a:ext cx="1428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19</xdr:row>
      <xdr:rowOff>123825</xdr:rowOff>
    </xdr:from>
    <xdr:to>
      <xdr:col>3</xdr:col>
      <xdr:colOff>552450</xdr:colOff>
      <xdr:row>19</xdr:row>
      <xdr:rowOff>581025</xdr:rowOff>
    </xdr:to>
    <xdr:sp>
      <xdr:nvSpPr>
        <xdr:cNvPr id="1" name="Text Box 10"/>
        <xdr:cNvSpPr txBox="1">
          <a:spLocks noChangeArrowheads="1"/>
        </xdr:cNvSpPr>
      </xdr:nvSpPr>
      <xdr:spPr>
        <a:xfrm>
          <a:off x="3581400" y="3590925"/>
          <a:ext cx="1562100" cy="4572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DD0806"/>
              </a:solidFill>
              <a:latin typeface="Arial"/>
              <a:ea typeface="Arial"/>
              <a:cs typeface="Arial"/>
            </a:rPr>
            <a:t>Température supérieure à 40</a:t>
          </a:r>
          <a:r>
            <a:rPr lang="en-US" cap="none" sz="1200" b="1" i="0" u="none" baseline="0">
              <a:solidFill>
                <a:srgbClr val="DD0806"/>
              </a:solidFill>
              <a:latin typeface="Arial"/>
              <a:ea typeface="Arial"/>
              <a:cs typeface="Arial"/>
            </a:rPr>
            <a:t>°C</a:t>
          </a:r>
        </a:p>
      </xdr:txBody>
    </xdr:sp>
    <xdr:clientData/>
  </xdr:twoCellAnchor>
  <xdr:twoCellAnchor>
    <xdr:from>
      <xdr:col>4</xdr:col>
      <xdr:colOff>114300</xdr:colOff>
      <xdr:row>19</xdr:row>
      <xdr:rowOff>152400</xdr:rowOff>
    </xdr:from>
    <xdr:to>
      <xdr:col>6</xdr:col>
      <xdr:colOff>533400</xdr:colOff>
      <xdr:row>19</xdr:row>
      <xdr:rowOff>581025</xdr:rowOff>
    </xdr:to>
    <xdr:sp>
      <xdr:nvSpPr>
        <xdr:cNvPr id="2" name="Text Box 11"/>
        <xdr:cNvSpPr txBox="1">
          <a:spLocks noChangeArrowheads="1"/>
        </xdr:cNvSpPr>
      </xdr:nvSpPr>
      <xdr:spPr>
        <a:xfrm>
          <a:off x="5372100" y="3619500"/>
          <a:ext cx="1590675" cy="42862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Température inférieure à 40</a:t>
          </a:r>
          <a:r>
            <a:rPr lang="en-US" cap="none" sz="1200" b="1" i="0" u="none" baseline="0">
              <a:solidFill>
                <a:srgbClr val="0000D4"/>
              </a:solidFill>
              <a:latin typeface="Arial"/>
              <a:ea typeface="Arial"/>
              <a:cs typeface="Arial"/>
            </a:rPr>
            <a:t>°C</a:t>
          </a:r>
        </a:p>
      </xdr:txBody>
    </xdr:sp>
    <xdr:clientData/>
  </xdr:twoCellAnchor>
  <xdr:twoCellAnchor>
    <xdr:from>
      <xdr:col>2</xdr:col>
      <xdr:colOff>200025</xdr:colOff>
      <xdr:row>21</xdr:row>
      <xdr:rowOff>304800</xdr:rowOff>
    </xdr:from>
    <xdr:to>
      <xdr:col>2</xdr:col>
      <xdr:colOff>962025</xdr:colOff>
      <xdr:row>21</xdr:row>
      <xdr:rowOff>561975</xdr:rowOff>
    </xdr:to>
    <xdr:sp>
      <xdr:nvSpPr>
        <xdr:cNvPr id="3" name="Text Box 12"/>
        <xdr:cNvSpPr txBox="1">
          <a:spLocks noChangeArrowheads="1"/>
        </xdr:cNvSpPr>
      </xdr:nvSpPr>
      <xdr:spPr>
        <a:xfrm>
          <a:off x="3562350" y="4772025"/>
          <a:ext cx="762000" cy="25717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1 jour</a:t>
          </a:r>
        </a:p>
      </xdr:txBody>
    </xdr:sp>
    <xdr:clientData/>
  </xdr:twoCellAnchor>
  <xdr:twoCellAnchor>
    <xdr:from>
      <xdr:col>3</xdr:col>
      <xdr:colOff>285750</xdr:colOff>
      <xdr:row>21</xdr:row>
      <xdr:rowOff>314325</xdr:rowOff>
    </xdr:from>
    <xdr:to>
      <xdr:col>4</xdr:col>
      <xdr:colOff>276225</xdr:colOff>
      <xdr:row>21</xdr:row>
      <xdr:rowOff>619125</xdr:rowOff>
    </xdr:to>
    <xdr:sp>
      <xdr:nvSpPr>
        <xdr:cNvPr id="4" name="Text Box 13"/>
        <xdr:cNvSpPr txBox="1">
          <a:spLocks noChangeArrowheads="1"/>
        </xdr:cNvSpPr>
      </xdr:nvSpPr>
      <xdr:spPr>
        <a:xfrm>
          <a:off x="4876800" y="4781550"/>
          <a:ext cx="657225"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2 jours</a:t>
          </a:r>
        </a:p>
      </xdr:txBody>
    </xdr:sp>
    <xdr:clientData/>
  </xdr:twoCellAnchor>
  <xdr:twoCellAnchor>
    <xdr:from>
      <xdr:col>5</xdr:col>
      <xdr:colOff>180975</xdr:colOff>
      <xdr:row>21</xdr:row>
      <xdr:rowOff>314325</xdr:rowOff>
    </xdr:from>
    <xdr:to>
      <xdr:col>6</xdr:col>
      <xdr:colOff>371475</xdr:colOff>
      <xdr:row>21</xdr:row>
      <xdr:rowOff>619125</xdr:rowOff>
    </xdr:to>
    <xdr:sp>
      <xdr:nvSpPr>
        <xdr:cNvPr id="5" name="Text Box 14"/>
        <xdr:cNvSpPr txBox="1">
          <a:spLocks noChangeArrowheads="1"/>
        </xdr:cNvSpPr>
      </xdr:nvSpPr>
      <xdr:spPr>
        <a:xfrm>
          <a:off x="6096000" y="4781550"/>
          <a:ext cx="704850"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3 jours</a:t>
          </a:r>
        </a:p>
      </xdr:txBody>
    </xdr:sp>
    <xdr:clientData/>
  </xdr:twoCellAnchor>
  <xdr:twoCellAnchor>
    <xdr:from>
      <xdr:col>3</xdr:col>
      <xdr:colOff>438150</xdr:colOff>
      <xdr:row>18</xdr:row>
      <xdr:rowOff>47625</xdr:rowOff>
    </xdr:from>
    <xdr:to>
      <xdr:col>3</xdr:col>
      <xdr:colOff>600075</xdr:colOff>
      <xdr:row>20</xdr:row>
      <xdr:rowOff>28575</xdr:rowOff>
    </xdr:to>
    <xdr:sp>
      <xdr:nvSpPr>
        <xdr:cNvPr id="6" name="Rectangle 15"/>
        <xdr:cNvSpPr>
          <a:spLocks/>
        </xdr:cNvSpPr>
      </xdr:nvSpPr>
      <xdr:spPr>
        <a:xfrm>
          <a:off x="5029200" y="3419475"/>
          <a:ext cx="1714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20</xdr:row>
      <xdr:rowOff>276225</xdr:rowOff>
    </xdr:from>
    <xdr:to>
      <xdr:col>3</xdr:col>
      <xdr:colOff>0</xdr:colOff>
      <xdr:row>22</xdr:row>
      <xdr:rowOff>47625</xdr:rowOff>
    </xdr:to>
    <xdr:sp>
      <xdr:nvSpPr>
        <xdr:cNvPr id="7" name="Rectangle 21"/>
        <xdr:cNvSpPr>
          <a:spLocks/>
        </xdr:cNvSpPr>
      </xdr:nvSpPr>
      <xdr:spPr>
        <a:xfrm>
          <a:off x="4438650" y="4438650"/>
          <a:ext cx="152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xdr:row>
      <xdr:rowOff>276225</xdr:rowOff>
    </xdr:from>
    <xdr:to>
      <xdr:col>4</xdr:col>
      <xdr:colOff>523875</xdr:colOff>
      <xdr:row>22</xdr:row>
      <xdr:rowOff>47625</xdr:rowOff>
    </xdr:to>
    <xdr:sp>
      <xdr:nvSpPr>
        <xdr:cNvPr id="8" name="Rectangle 22"/>
        <xdr:cNvSpPr>
          <a:spLocks/>
        </xdr:cNvSpPr>
      </xdr:nvSpPr>
      <xdr:spPr>
        <a:xfrm>
          <a:off x="5638800" y="4438650"/>
          <a:ext cx="1428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19</xdr:row>
      <xdr:rowOff>123825</xdr:rowOff>
    </xdr:from>
    <xdr:to>
      <xdr:col>3</xdr:col>
      <xdr:colOff>552450</xdr:colOff>
      <xdr:row>19</xdr:row>
      <xdr:rowOff>581025</xdr:rowOff>
    </xdr:to>
    <xdr:sp>
      <xdr:nvSpPr>
        <xdr:cNvPr id="1" name="Text Box 10"/>
        <xdr:cNvSpPr txBox="1">
          <a:spLocks noChangeArrowheads="1"/>
        </xdr:cNvSpPr>
      </xdr:nvSpPr>
      <xdr:spPr>
        <a:xfrm>
          <a:off x="3581400" y="3590925"/>
          <a:ext cx="1562100" cy="4572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DD0806"/>
              </a:solidFill>
              <a:latin typeface="Arial"/>
              <a:ea typeface="Arial"/>
              <a:cs typeface="Arial"/>
            </a:rPr>
            <a:t>Température supérieure à 40</a:t>
          </a:r>
          <a:r>
            <a:rPr lang="en-US" cap="none" sz="1200" b="1" i="0" u="none" baseline="0">
              <a:solidFill>
                <a:srgbClr val="DD0806"/>
              </a:solidFill>
              <a:latin typeface="Arial"/>
              <a:ea typeface="Arial"/>
              <a:cs typeface="Arial"/>
            </a:rPr>
            <a:t>°C</a:t>
          </a:r>
        </a:p>
      </xdr:txBody>
    </xdr:sp>
    <xdr:clientData/>
  </xdr:twoCellAnchor>
  <xdr:twoCellAnchor>
    <xdr:from>
      <xdr:col>4</xdr:col>
      <xdr:colOff>114300</xdr:colOff>
      <xdr:row>19</xdr:row>
      <xdr:rowOff>152400</xdr:rowOff>
    </xdr:from>
    <xdr:to>
      <xdr:col>6</xdr:col>
      <xdr:colOff>533400</xdr:colOff>
      <xdr:row>19</xdr:row>
      <xdr:rowOff>581025</xdr:rowOff>
    </xdr:to>
    <xdr:sp>
      <xdr:nvSpPr>
        <xdr:cNvPr id="2" name="Text Box 11"/>
        <xdr:cNvSpPr txBox="1">
          <a:spLocks noChangeArrowheads="1"/>
        </xdr:cNvSpPr>
      </xdr:nvSpPr>
      <xdr:spPr>
        <a:xfrm>
          <a:off x="5372100" y="3619500"/>
          <a:ext cx="1590675" cy="42862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Température inférieure à 40</a:t>
          </a:r>
          <a:r>
            <a:rPr lang="en-US" cap="none" sz="1200" b="1" i="0" u="none" baseline="0">
              <a:solidFill>
                <a:srgbClr val="0000D4"/>
              </a:solidFill>
              <a:latin typeface="Arial"/>
              <a:ea typeface="Arial"/>
              <a:cs typeface="Arial"/>
            </a:rPr>
            <a:t>°C</a:t>
          </a:r>
        </a:p>
      </xdr:txBody>
    </xdr:sp>
    <xdr:clientData/>
  </xdr:twoCellAnchor>
  <xdr:twoCellAnchor>
    <xdr:from>
      <xdr:col>2</xdr:col>
      <xdr:colOff>200025</xdr:colOff>
      <xdr:row>21</xdr:row>
      <xdr:rowOff>304800</xdr:rowOff>
    </xdr:from>
    <xdr:to>
      <xdr:col>2</xdr:col>
      <xdr:colOff>962025</xdr:colOff>
      <xdr:row>21</xdr:row>
      <xdr:rowOff>561975</xdr:rowOff>
    </xdr:to>
    <xdr:sp>
      <xdr:nvSpPr>
        <xdr:cNvPr id="3" name="Text Box 12"/>
        <xdr:cNvSpPr txBox="1">
          <a:spLocks noChangeArrowheads="1"/>
        </xdr:cNvSpPr>
      </xdr:nvSpPr>
      <xdr:spPr>
        <a:xfrm>
          <a:off x="3562350" y="4772025"/>
          <a:ext cx="762000" cy="25717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1 jour</a:t>
          </a:r>
        </a:p>
      </xdr:txBody>
    </xdr:sp>
    <xdr:clientData/>
  </xdr:twoCellAnchor>
  <xdr:twoCellAnchor>
    <xdr:from>
      <xdr:col>3</xdr:col>
      <xdr:colOff>285750</xdr:colOff>
      <xdr:row>21</xdr:row>
      <xdr:rowOff>314325</xdr:rowOff>
    </xdr:from>
    <xdr:to>
      <xdr:col>4</xdr:col>
      <xdr:colOff>276225</xdr:colOff>
      <xdr:row>21</xdr:row>
      <xdr:rowOff>619125</xdr:rowOff>
    </xdr:to>
    <xdr:sp>
      <xdr:nvSpPr>
        <xdr:cNvPr id="4" name="Text Box 13"/>
        <xdr:cNvSpPr txBox="1">
          <a:spLocks noChangeArrowheads="1"/>
        </xdr:cNvSpPr>
      </xdr:nvSpPr>
      <xdr:spPr>
        <a:xfrm>
          <a:off x="4876800" y="4781550"/>
          <a:ext cx="657225"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2 jours</a:t>
          </a:r>
        </a:p>
      </xdr:txBody>
    </xdr:sp>
    <xdr:clientData/>
  </xdr:twoCellAnchor>
  <xdr:twoCellAnchor>
    <xdr:from>
      <xdr:col>5</xdr:col>
      <xdr:colOff>180975</xdr:colOff>
      <xdr:row>21</xdr:row>
      <xdr:rowOff>314325</xdr:rowOff>
    </xdr:from>
    <xdr:to>
      <xdr:col>6</xdr:col>
      <xdr:colOff>371475</xdr:colOff>
      <xdr:row>21</xdr:row>
      <xdr:rowOff>619125</xdr:rowOff>
    </xdr:to>
    <xdr:sp>
      <xdr:nvSpPr>
        <xdr:cNvPr id="5" name="Text Box 14"/>
        <xdr:cNvSpPr txBox="1">
          <a:spLocks noChangeArrowheads="1"/>
        </xdr:cNvSpPr>
      </xdr:nvSpPr>
      <xdr:spPr>
        <a:xfrm>
          <a:off x="6096000" y="4781550"/>
          <a:ext cx="704850"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3 jours</a:t>
          </a:r>
        </a:p>
      </xdr:txBody>
    </xdr:sp>
    <xdr:clientData/>
  </xdr:twoCellAnchor>
  <xdr:twoCellAnchor>
    <xdr:from>
      <xdr:col>3</xdr:col>
      <xdr:colOff>438150</xdr:colOff>
      <xdr:row>18</xdr:row>
      <xdr:rowOff>47625</xdr:rowOff>
    </xdr:from>
    <xdr:to>
      <xdr:col>3</xdr:col>
      <xdr:colOff>600075</xdr:colOff>
      <xdr:row>20</xdr:row>
      <xdr:rowOff>28575</xdr:rowOff>
    </xdr:to>
    <xdr:sp>
      <xdr:nvSpPr>
        <xdr:cNvPr id="6" name="Rectangle 15"/>
        <xdr:cNvSpPr>
          <a:spLocks/>
        </xdr:cNvSpPr>
      </xdr:nvSpPr>
      <xdr:spPr>
        <a:xfrm>
          <a:off x="5029200" y="3419475"/>
          <a:ext cx="1714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20</xdr:row>
      <xdr:rowOff>276225</xdr:rowOff>
    </xdr:from>
    <xdr:to>
      <xdr:col>3</xdr:col>
      <xdr:colOff>0</xdr:colOff>
      <xdr:row>22</xdr:row>
      <xdr:rowOff>47625</xdr:rowOff>
    </xdr:to>
    <xdr:sp>
      <xdr:nvSpPr>
        <xdr:cNvPr id="7" name="Rectangle 21"/>
        <xdr:cNvSpPr>
          <a:spLocks/>
        </xdr:cNvSpPr>
      </xdr:nvSpPr>
      <xdr:spPr>
        <a:xfrm>
          <a:off x="4438650" y="4438650"/>
          <a:ext cx="152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xdr:row>
      <xdr:rowOff>276225</xdr:rowOff>
    </xdr:from>
    <xdr:to>
      <xdr:col>4</xdr:col>
      <xdr:colOff>523875</xdr:colOff>
      <xdr:row>22</xdr:row>
      <xdr:rowOff>47625</xdr:rowOff>
    </xdr:to>
    <xdr:sp>
      <xdr:nvSpPr>
        <xdr:cNvPr id="8" name="Rectangle 22"/>
        <xdr:cNvSpPr>
          <a:spLocks/>
        </xdr:cNvSpPr>
      </xdr:nvSpPr>
      <xdr:spPr>
        <a:xfrm>
          <a:off x="5638800" y="4438650"/>
          <a:ext cx="1428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19</xdr:row>
      <xdr:rowOff>123825</xdr:rowOff>
    </xdr:from>
    <xdr:to>
      <xdr:col>3</xdr:col>
      <xdr:colOff>552450</xdr:colOff>
      <xdr:row>19</xdr:row>
      <xdr:rowOff>581025</xdr:rowOff>
    </xdr:to>
    <xdr:sp>
      <xdr:nvSpPr>
        <xdr:cNvPr id="1" name="Text Box 10"/>
        <xdr:cNvSpPr txBox="1">
          <a:spLocks noChangeArrowheads="1"/>
        </xdr:cNvSpPr>
      </xdr:nvSpPr>
      <xdr:spPr>
        <a:xfrm>
          <a:off x="3581400" y="3590925"/>
          <a:ext cx="1562100" cy="4572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DD0806"/>
              </a:solidFill>
              <a:latin typeface="Arial"/>
              <a:ea typeface="Arial"/>
              <a:cs typeface="Arial"/>
            </a:rPr>
            <a:t>Température supérieure à 40</a:t>
          </a:r>
          <a:r>
            <a:rPr lang="en-US" cap="none" sz="1200" b="1" i="0" u="none" baseline="0">
              <a:solidFill>
                <a:srgbClr val="DD0806"/>
              </a:solidFill>
              <a:latin typeface="Arial"/>
              <a:ea typeface="Arial"/>
              <a:cs typeface="Arial"/>
            </a:rPr>
            <a:t>°C</a:t>
          </a:r>
        </a:p>
      </xdr:txBody>
    </xdr:sp>
    <xdr:clientData/>
  </xdr:twoCellAnchor>
  <xdr:twoCellAnchor>
    <xdr:from>
      <xdr:col>4</xdr:col>
      <xdr:colOff>114300</xdr:colOff>
      <xdr:row>19</xdr:row>
      <xdr:rowOff>152400</xdr:rowOff>
    </xdr:from>
    <xdr:to>
      <xdr:col>6</xdr:col>
      <xdr:colOff>533400</xdr:colOff>
      <xdr:row>19</xdr:row>
      <xdr:rowOff>581025</xdr:rowOff>
    </xdr:to>
    <xdr:sp>
      <xdr:nvSpPr>
        <xdr:cNvPr id="2" name="Text Box 11"/>
        <xdr:cNvSpPr txBox="1">
          <a:spLocks noChangeArrowheads="1"/>
        </xdr:cNvSpPr>
      </xdr:nvSpPr>
      <xdr:spPr>
        <a:xfrm>
          <a:off x="5372100" y="3619500"/>
          <a:ext cx="1590675" cy="42862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Température inférieure à 40</a:t>
          </a:r>
          <a:r>
            <a:rPr lang="en-US" cap="none" sz="1200" b="1" i="0" u="none" baseline="0">
              <a:solidFill>
                <a:srgbClr val="0000D4"/>
              </a:solidFill>
              <a:latin typeface="Arial"/>
              <a:ea typeface="Arial"/>
              <a:cs typeface="Arial"/>
            </a:rPr>
            <a:t>°C</a:t>
          </a:r>
        </a:p>
      </xdr:txBody>
    </xdr:sp>
    <xdr:clientData/>
  </xdr:twoCellAnchor>
  <xdr:twoCellAnchor>
    <xdr:from>
      <xdr:col>2</xdr:col>
      <xdr:colOff>200025</xdr:colOff>
      <xdr:row>21</xdr:row>
      <xdr:rowOff>304800</xdr:rowOff>
    </xdr:from>
    <xdr:to>
      <xdr:col>2</xdr:col>
      <xdr:colOff>962025</xdr:colOff>
      <xdr:row>21</xdr:row>
      <xdr:rowOff>561975</xdr:rowOff>
    </xdr:to>
    <xdr:sp>
      <xdr:nvSpPr>
        <xdr:cNvPr id="3" name="Text Box 12"/>
        <xdr:cNvSpPr txBox="1">
          <a:spLocks noChangeArrowheads="1"/>
        </xdr:cNvSpPr>
      </xdr:nvSpPr>
      <xdr:spPr>
        <a:xfrm>
          <a:off x="3562350" y="4772025"/>
          <a:ext cx="762000" cy="257175"/>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1 jour</a:t>
          </a:r>
        </a:p>
      </xdr:txBody>
    </xdr:sp>
    <xdr:clientData/>
  </xdr:twoCellAnchor>
  <xdr:twoCellAnchor>
    <xdr:from>
      <xdr:col>3</xdr:col>
      <xdr:colOff>285750</xdr:colOff>
      <xdr:row>21</xdr:row>
      <xdr:rowOff>314325</xdr:rowOff>
    </xdr:from>
    <xdr:to>
      <xdr:col>4</xdr:col>
      <xdr:colOff>276225</xdr:colOff>
      <xdr:row>21</xdr:row>
      <xdr:rowOff>619125</xdr:rowOff>
    </xdr:to>
    <xdr:sp>
      <xdr:nvSpPr>
        <xdr:cNvPr id="4" name="Text Box 13"/>
        <xdr:cNvSpPr txBox="1">
          <a:spLocks noChangeArrowheads="1"/>
        </xdr:cNvSpPr>
      </xdr:nvSpPr>
      <xdr:spPr>
        <a:xfrm>
          <a:off x="4876800" y="4781550"/>
          <a:ext cx="657225"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2 jours</a:t>
          </a:r>
        </a:p>
      </xdr:txBody>
    </xdr:sp>
    <xdr:clientData/>
  </xdr:twoCellAnchor>
  <xdr:twoCellAnchor>
    <xdr:from>
      <xdr:col>5</xdr:col>
      <xdr:colOff>180975</xdr:colOff>
      <xdr:row>21</xdr:row>
      <xdr:rowOff>314325</xdr:rowOff>
    </xdr:from>
    <xdr:to>
      <xdr:col>6</xdr:col>
      <xdr:colOff>371475</xdr:colOff>
      <xdr:row>21</xdr:row>
      <xdr:rowOff>619125</xdr:rowOff>
    </xdr:to>
    <xdr:sp>
      <xdr:nvSpPr>
        <xdr:cNvPr id="5" name="Text Box 14"/>
        <xdr:cNvSpPr txBox="1">
          <a:spLocks noChangeArrowheads="1"/>
        </xdr:cNvSpPr>
      </xdr:nvSpPr>
      <xdr:spPr>
        <a:xfrm>
          <a:off x="6096000" y="4781550"/>
          <a:ext cx="704850" cy="304800"/>
        </a:xfrm>
        <a:prstGeom prst="rect">
          <a:avLst/>
        </a:prstGeom>
        <a:solidFill>
          <a:srgbClr val="FFFF99"/>
        </a:solidFill>
        <a:ln w="9525" cmpd="sng">
          <a:noFill/>
        </a:ln>
      </xdr:spPr>
      <xdr:txBody>
        <a:bodyPr vertOverflow="clip" wrap="square" lIns="27432" tIns="22860" rIns="0" bIns="0"/>
        <a:p>
          <a:pPr algn="l">
            <a:defRPr/>
          </a:pPr>
          <a:r>
            <a:rPr lang="en-US" cap="none" sz="1200" b="1" i="0" u="none" baseline="0">
              <a:solidFill>
                <a:srgbClr val="0000D4"/>
              </a:solidFill>
              <a:latin typeface="Arial"/>
              <a:ea typeface="Arial"/>
              <a:cs typeface="Arial"/>
            </a:rPr>
            <a:t>3 jours</a:t>
          </a:r>
        </a:p>
      </xdr:txBody>
    </xdr:sp>
    <xdr:clientData/>
  </xdr:twoCellAnchor>
  <xdr:twoCellAnchor>
    <xdr:from>
      <xdr:col>3</xdr:col>
      <xdr:colOff>438150</xdr:colOff>
      <xdr:row>18</xdr:row>
      <xdr:rowOff>47625</xdr:rowOff>
    </xdr:from>
    <xdr:to>
      <xdr:col>3</xdr:col>
      <xdr:colOff>600075</xdr:colOff>
      <xdr:row>20</xdr:row>
      <xdr:rowOff>28575</xdr:rowOff>
    </xdr:to>
    <xdr:sp>
      <xdr:nvSpPr>
        <xdr:cNvPr id="6" name="Rectangle 15"/>
        <xdr:cNvSpPr>
          <a:spLocks/>
        </xdr:cNvSpPr>
      </xdr:nvSpPr>
      <xdr:spPr>
        <a:xfrm>
          <a:off x="5029200" y="3419475"/>
          <a:ext cx="1714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20</xdr:row>
      <xdr:rowOff>276225</xdr:rowOff>
    </xdr:from>
    <xdr:to>
      <xdr:col>3</xdr:col>
      <xdr:colOff>0</xdr:colOff>
      <xdr:row>22</xdr:row>
      <xdr:rowOff>47625</xdr:rowOff>
    </xdr:to>
    <xdr:sp>
      <xdr:nvSpPr>
        <xdr:cNvPr id="7" name="Rectangle 21"/>
        <xdr:cNvSpPr>
          <a:spLocks/>
        </xdr:cNvSpPr>
      </xdr:nvSpPr>
      <xdr:spPr>
        <a:xfrm>
          <a:off x="4438650" y="4438650"/>
          <a:ext cx="152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xdr:row>
      <xdr:rowOff>276225</xdr:rowOff>
    </xdr:from>
    <xdr:to>
      <xdr:col>4</xdr:col>
      <xdr:colOff>523875</xdr:colOff>
      <xdr:row>22</xdr:row>
      <xdr:rowOff>47625</xdr:rowOff>
    </xdr:to>
    <xdr:sp>
      <xdr:nvSpPr>
        <xdr:cNvPr id="8" name="Rectangle 22"/>
        <xdr:cNvSpPr>
          <a:spLocks/>
        </xdr:cNvSpPr>
      </xdr:nvSpPr>
      <xdr:spPr>
        <a:xfrm>
          <a:off x="5638800" y="4438650"/>
          <a:ext cx="1428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44"/>
  </sheetPr>
  <dimension ref="A1:R19"/>
  <sheetViews>
    <sheetView workbookViewId="0" topLeftCell="A1">
      <selection activeCell="A15" sqref="A15"/>
    </sheetView>
  </sheetViews>
  <sheetFormatPr defaultColWidth="11.57421875" defaultRowHeight="12.75"/>
  <cols>
    <col min="1" max="1" width="39.28125" style="219" customWidth="1"/>
    <col min="2" max="4" width="11.421875" style="219" customWidth="1"/>
    <col min="5" max="18" width="7.7109375" style="219" customWidth="1"/>
    <col min="19" max="16384" width="11.421875" style="219" customWidth="1"/>
  </cols>
  <sheetData>
    <row r="1" spans="1:18" ht="15">
      <c r="A1" s="378" t="s">
        <v>122</v>
      </c>
      <c r="B1" s="378"/>
      <c r="C1" s="378"/>
      <c r="D1" s="378"/>
      <c r="E1" s="378"/>
      <c r="F1" s="378"/>
      <c r="G1" s="378"/>
      <c r="H1" s="378"/>
      <c r="I1" s="378"/>
      <c r="J1" s="378"/>
      <c r="K1" s="378"/>
      <c r="L1" s="378"/>
      <c r="M1" s="378"/>
      <c r="N1" s="378"/>
      <c r="O1" s="378"/>
      <c r="P1" s="378"/>
      <c r="Q1" s="220"/>
      <c r="R1" s="220"/>
    </row>
    <row r="2" spans="1:18" ht="15">
      <c r="A2" s="221"/>
      <c r="B2" s="221"/>
      <c r="C2" s="221"/>
      <c r="D2" s="221"/>
      <c r="E2" s="221"/>
      <c r="F2" s="221"/>
      <c r="G2" s="221"/>
      <c r="H2" s="221"/>
      <c r="I2" s="221"/>
      <c r="J2" s="221"/>
      <c r="K2" s="221"/>
      <c r="L2" s="221"/>
      <c r="M2" s="221"/>
      <c r="N2" s="221"/>
      <c r="O2" s="221"/>
      <c r="P2" s="220"/>
      <c r="Q2" s="220"/>
      <c r="R2" s="220"/>
    </row>
    <row r="3" spans="1:18" ht="15">
      <c r="A3" s="220" t="s">
        <v>139</v>
      </c>
      <c r="B3" s="220"/>
      <c r="C3" s="220"/>
      <c r="D3" s="220"/>
      <c r="E3" s="220"/>
      <c r="F3" s="220"/>
      <c r="G3" s="220"/>
      <c r="H3" s="220"/>
      <c r="I3" s="220"/>
      <c r="J3" s="220"/>
      <c r="K3" s="220"/>
      <c r="L3" s="220"/>
      <c r="M3" s="220"/>
      <c r="N3" s="220"/>
      <c r="O3" s="220"/>
      <c r="P3" s="220"/>
      <c r="Q3" s="220"/>
      <c r="R3" s="220"/>
    </row>
    <row r="4" spans="1:18" ht="30">
      <c r="A4" s="284" t="s">
        <v>123</v>
      </c>
      <c r="B4" s="284" t="s">
        <v>90</v>
      </c>
      <c r="C4" s="309" t="s">
        <v>91</v>
      </c>
      <c r="D4" s="284" t="s">
        <v>92</v>
      </c>
      <c r="E4" s="284" t="s">
        <v>30</v>
      </c>
      <c r="F4" s="284" t="s">
        <v>31</v>
      </c>
      <c r="G4" s="284" t="s">
        <v>32</v>
      </c>
      <c r="H4" s="284" t="s">
        <v>33</v>
      </c>
      <c r="I4" s="284" t="s">
        <v>34</v>
      </c>
      <c r="J4" s="284" t="s">
        <v>35</v>
      </c>
      <c r="K4" s="284" t="s">
        <v>36</v>
      </c>
      <c r="L4" s="284" t="s">
        <v>37</v>
      </c>
      <c r="M4" s="284" t="s">
        <v>38</v>
      </c>
      <c r="N4" s="284" t="s">
        <v>39</v>
      </c>
      <c r="O4" s="284" t="s">
        <v>40</v>
      </c>
      <c r="P4" s="284" t="s">
        <v>52</v>
      </c>
      <c r="Q4" s="284" t="s">
        <v>51</v>
      </c>
      <c r="R4" s="284" t="s">
        <v>50</v>
      </c>
    </row>
    <row r="5" spans="1:18" ht="15">
      <c r="A5" s="223" t="s">
        <v>151</v>
      </c>
      <c r="B5" s="224">
        <v>10987</v>
      </c>
      <c r="C5" s="310">
        <v>2</v>
      </c>
      <c r="D5" s="224">
        <v>5</v>
      </c>
      <c r="E5" s="312">
        <v>2</v>
      </c>
      <c r="F5" s="312">
        <v>2</v>
      </c>
      <c r="G5" s="312">
        <v>2</v>
      </c>
      <c r="H5" s="312">
        <v>2</v>
      </c>
      <c r="I5" s="312">
        <v>2</v>
      </c>
      <c r="J5" s="256"/>
      <c r="K5" s="257"/>
      <c r="L5" s="257"/>
      <c r="M5" s="257"/>
      <c r="N5" s="257"/>
      <c r="O5" s="257"/>
      <c r="P5" s="257"/>
      <c r="Q5" s="257"/>
      <c r="R5" s="257"/>
    </row>
    <row r="6" spans="1:18" ht="15">
      <c r="A6" s="226" t="s">
        <v>154</v>
      </c>
      <c r="B6" s="224">
        <v>9923</v>
      </c>
      <c r="C6" s="310">
        <v>2</v>
      </c>
      <c r="D6" s="224">
        <v>5</v>
      </c>
      <c r="E6" s="312">
        <v>2</v>
      </c>
      <c r="F6" s="312">
        <v>2</v>
      </c>
      <c r="G6" s="312">
        <v>2</v>
      </c>
      <c r="H6" s="312">
        <v>1</v>
      </c>
      <c r="I6" s="312">
        <v>2</v>
      </c>
      <c r="J6" s="256"/>
      <c r="K6" s="257"/>
      <c r="L6" s="257"/>
      <c r="M6" s="257"/>
      <c r="N6" s="257"/>
      <c r="O6" s="257"/>
      <c r="P6" s="257"/>
      <c r="Q6" s="257"/>
      <c r="R6" s="257"/>
    </row>
    <row r="7" spans="1:18" ht="15">
      <c r="A7" s="226" t="s">
        <v>147</v>
      </c>
      <c r="B7" s="224">
        <v>8654</v>
      </c>
      <c r="C7" s="310">
        <v>2</v>
      </c>
      <c r="D7" s="224">
        <v>4</v>
      </c>
      <c r="E7" s="312">
        <v>2</v>
      </c>
      <c r="F7" s="312">
        <v>2</v>
      </c>
      <c r="G7" s="312">
        <v>2</v>
      </c>
      <c r="H7" s="312">
        <v>2</v>
      </c>
      <c r="I7" s="256"/>
      <c r="J7" s="257"/>
      <c r="K7" s="257"/>
      <c r="L7" s="257"/>
      <c r="M7" s="257"/>
      <c r="N7" s="257"/>
      <c r="O7" s="257"/>
      <c r="P7" s="257"/>
      <c r="Q7" s="257"/>
      <c r="R7" s="257"/>
    </row>
    <row r="8" spans="1:18" ht="15">
      <c r="A8" s="226" t="s">
        <v>156</v>
      </c>
      <c r="B8" s="224">
        <v>4216</v>
      </c>
      <c r="C8" s="310">
        <v>1</v>
      </c>
      <c r="D8" s="224">
        <v>4</v>
      </c>
      <c r="E8" s="312">
        <v>1</v>
      </c>
      <c r="F8" s="312">
        <v>1</v>
      </c>
      <c r="G8" s="312">
        <v>1</v>
      </c>
      <c r="H8" s="312">
        <v>1</v>
      </c>
      <c r="I8" s="256"/>
      <c r="J8" s="257"/>
      <c r="K8" s="257"/>
      <c r="L8" s="257"/>
      <c r="M8" s="257"/>
      <c r="N8" s="257"/>
      <c r="O8" s="257"/>
      <c r="P8" s="257"/>
      <c r="Q8" s="257"/>
      <c r="R8" s="257"/>
    </row>
    <row r="9" spans="1:18" ht="15">
      <c r="A9" s="223" t="s">
        <v>152</v>
      </c>
      <c r="B9" s="224">
        <v>11021</v>
      </c>
      <c r="C9" s="310">
        <v>2</v>
      </c>
      <c r="D9" s="224">
        <v>5</v>
      </c>
      <c r="E9" s="257"/>
      <c r="F9" s="257"/>
      <c r="G9" s="312">
        <v>2</v>
      </c>
      <c r="H9" s="312">
        <v>2</v>
      </c>
      <c r="I9" s="312">
        <v>2</v>
      </c>
      <c r="J9" s="312">
        <v>2</v>
      </c>
      <c r="K9" s="312">
        <v>2</v>
      </c>
      <c r="L9" s="256"/>
      <c r="M9" s="257"/>
      <c r="N9" s="257"/>
      <c r="O9" s="257"/>
      <c r="P9" s="257"/>
      <c r="Q9" s="257"/>
      <c r="R9" s="257"/>
    </row>
    <row r="10" spans="1:18" ht="15">
      <c r="A10" s="223" t="s">
        <v>149</v>
      </c>
      <c r="B10" s="224">
        <v>10367</v>
      </c>
      <c r="C10" s="310">
        <v>2</v>
      </c>
      <c r="D10" s="224">
        <v>5</v>
      </c>
      <c r="E10" s="257"/>
      <c r="F10" s="257"/>
      <c r="G10" s="312">
        <v>2</v>
      </c>
      <c r="H10" s="312">
        <v>2</v>
      </c>
      <c r="I10" s="312">
        <v>2</v>
      </c>
      <c r="J10" s="312">
        <v>2</v>
      </c>
      <c r="K10" s="312">
        <v>2</v>
      </c>
      <c r="L10" s="256"/>
      <c r="M10" s="257"/>
      <c r="N10" s="257"/>
      <c r="O10" s="257"/>
      <c r="P10" s="257"/>
      <c r="Q10" s="257"/>
      <c r="R10" s="257"/>
    </row>
    <row r="11" spans="1:18" ht="15">
      <c r="A11" s="223" t="s">
        <v>157</v>
      </c>
      <c r="B11" s="224">
        <v>5432</v>
      </c>
      <c r="C11" s="310">
        <v>1</v>
      </c>
      <c r="D11" s="224">
        <v>5</v>
      </c>
      <c r="E11" s="257"/>
      <c r="F11" s="257"/>
      <c r="G11" s="312">
        <v>1</v>
      </c>
      <c r="H11" s="312">
        <v>1</v>
      </c>
      <c r="I11" s="312">
        <v>1</v>
      </c>
      <c r="J11" s="312">
        <v>1</v>
      </c>
      <c r="K11" s="312">
        <v>1</v>
      </c>
      <c r="L11" s="256"/>
      <c r="M11" s="257"/>
      <c r="N11" s="257"/>
      <c r="O11" s="257"/>
      <c r="P11" s="257"/>
      <c r="Q11" s="257"/>
      <c r="R11" s="257"/>
    </row>
    <row r="12" spans="1:18" ht="15">
      <c r="A12" s="223" t="s">
        <v>150</v>
      </c>
      <c r="B12" s="224">
        <v>4136</v>
      </c>
      <c r="C12" s="310">
        <v>1</v>
      </c>
      <c r="D12" s="224">
        <v>4</v>
      </c>
      <c r="E12" s="257"/>
      <c r="F12" s="257"/>
      <c r="G12" s="257"/>
      <c r="H12" s="257"/>
      <c r="I12" s="257"/>
      <c r="J12" s="257"/>
      <c r="K12" s="312">
        <v>1</v>
      </c>
      <c r="L12" s="312">
        <v>1</v>
      </c>
      <c r="M12" s="312">
        <v>1</v>
      </c>
      <c r="N12" s="312">
        <v>1</v>
      </c>
      <c r="O12" s="256"/>
      <c r="P12" s="259"/>
      <c r="Q12" s="259"/>
      <c r="R12" s="259"/>
    </row>
    <row r="13" spans="1:18" ht="15">
      <c r="A13" s="223" t="s">
        <v>155</v>
      </c>
      <c r="B13" s="224">
        <v>3986</v>
      </c>
      <c r="C13" s="310">
        <v>1</v>
      </c>
      <c r="D13" s="224">
        <v>4</v>
      </c>
      <c r="E13" s="257"/>
      <c r="F13" s="257"/>
      <c r="G13" s="257"/>
      <c r="H13" s="257"/>
      <c r="I13" s="257"/>
      <c r="J13" s="257"/>
      <c r="K13" s="312">
        <v>1</v>
      </c>
      <c r="L13" s="312">
        <v>1</v>
      </c>
      <c r="M13" s="312">
        <v>1</v>
      </c>
      <c r="N13" s="312">
        <v>1</v>
      </c>
      <c r="O13" s="256"/>
      <c r="P13" s="259"/>
      <c r="Q13" s="259"/>
      <c r="R13" s="259"/>
    </row>
    <row r="14" spans="1:18" ht="15">
      <c r="A14" s="223" t="s">
        <v>153</v>
      </c>
      <c r="B14" s="224">
        <v>4080</v>
      </c>
      <c r="C14" s="310">
        <v>1</v>
      </c>
      <c r="D14" s="224">
        <v>4</v>
      </c>
      <c r="E14" s="257"/>
      <c r="F14" s="257"/>
      <c r="G14" s="257"/>
      <c r="H14" s="257"/>
      <c r="I14" s="257"/>
      <c r="J14" s="257"/>
      <c r="K14" s="312">
        <v>1</v>
      </c>
      <c r="L14" s="312">
        <v>1</v>
      </c>
      <c r="M14" s="312">
        <v>1</v>
      </c>
      <c r="N14" s="312">
        <v>1</v>
      </c>
      <c r="O14" s="256"/>
      <c r="P14" s="259"/>
      <c r="Q14" s="259"/>
      <c r="R14" s="259"/>
    </row>
    <row r="15" spans="1:18" ht="15">
      <c r="A15" s="227" t="s">
        <v>148</v>
      </c>
      <c r="B15" s="224">
        <v>4384</v>
      </c>
      <c r="C15" s="311">
        <v>1</v>
      </c>
      <c r="D15" s="224">
        <v>4</v>
      </c>
      <c r="E15" s="257"/>
      <c r="F15" s="257"/>
      <c r="G15" s="257"/>
      <c r="H15" s="257"/>
      <c r="I15" s="257"/>
      <c r="J15" s="257"/>
      <c r="K15" s="312">
        <v>1</v>
      </c>
      <c r="L15" s="312">
        <v>1</v>
      </c>
      <c r="M15" s="312">
        <v>1</v>
      </c>
      <c r="N15" s="312">
        <v>1</v>
      </c>
      <c r="O15" s="256"/>
      <c r="P15" s="259"/>
      <c r="Q15" s="259"/>
      <c r="R15" s="259"/>
    </row>
    <row r="16" spans="1:18" ht="15">
      <c r="A16" s="223" t="s">
        <v>11</v>
      </c>
      <c r="B16" s="222">
        <f>SUM(B5:B15)</f>
        <v>77186</v>
      </c>
      <c r="C16" s="258"/>
      <c r="D16" s="225"/>
      <c r="E16" s="313">
        <f>SUM(E5:E15)</f>
        <v>7</v>
      </c>
      <c r="F16" s="313">
        <f aca="true" t="shared" si="0" ref="F16:R16">SUM(F5:F15)</f>
        <v>7</v>
      </c>
      <c r="G16" s="313">
        <f t="shared" si="0"/>
        <v>12</v>
      </c>
      <c r="H16" s="313">
        <f t="shared" si="0"/>
        <v>11</v>
      </c>
      <c r="I16" s="313">
        <f t="shared" si="0"/>
        <v>9</v>
      </c>
      <c r="J16" s="313">
        <f t="shared" si="0"/>
        <v>5</v>
      </c>
      <c r="K16" s="313">
        <f t="shared" si="0"/>
        <v>9</v>
      </c>
      <c r="L16" s="313">
        <f t="shared" si="0"/>
        <v>4</v>
      </c>
      <c r="M16" s="313">
        <f t="shared" si="0"/>
        <v>4</v>
      </c>
      <c r="N16" s="313">
        <f t="shared" si="0"/>
        <v>4</v>
      </c>
      <c r="O16" s="313">
        <f t="shared" si="0"/>
        <v>0</v>
      </c>
      <c r="P16" s="313">
        <f t="shared" si="0"/>
        <v>0</v>
      </c>
      <c r="Q16" s="313">
        <f t="shared" si="0"/>
        <v>0</v>
      </c>
      <c r="R16" s="313">
        <f t="shared" si="0"/>
        <v>0</v>
      </c>
    </row>
    <row r="17" spans="1:18" ht="15">
      <c r="A17" s="220"/>
      <c r="B17" s="220"/>
      <c r="C17" s="220"/>
      <c r="D17" s="220"/>
      <c r="E17" s="220"/>
      <c r="F17" s="220"/>
      <c r="G17" s="220"/>
      <c r="H17" s="220"/>
      <c r="I17" s="220"/>
      <c r="O17" s="220"/>
      <c r="P17" s="220"/>
      <c r="Q17" s="220"/>
      <c r="R17" s="220"/>
    </row>
    <row r="18" spans="1:6" ht="15">
      <c r="A18" s="338" t="s">
        <v>140</v>
      </c>
      <c r="B18" s="253"/>
      <c r="C18" s="253"/>
      <c r="D18" s="253"/>
      <c r="E18" s="253"/>
      <c r="F18" s="254"/>
    </row>
    <row r="19" spans="1:6" ht="15">
      <c r="A19" s="339" t="s">
        <v>141</v>
      </c>
      <c r="B19" s="228"/>
      <c r="C19" s="228"/>
      <c r="D19" s="255"/>
      <c r="E19" s="255"/>
      <c r="F19" s="254"/>
    </row>
  </sheetData>
  <sheetProtection password="CA57" sheet="1" objects="1" scenarios="1" selectLockedCells="1"/>
  <mergeCells count="1">
    <mergeCell ref="A1:P1"/>
  </mergeCells>
  <printOptions/>
  <pageMargins left="0.38" right="0.3" top="1" bottom="1" header="0.4921259845" footer="0.4921259845"/>
  <pageSetup horizontalDpi="600" verticalDpi="600" orientation="landscape" paperSize="9" scale="75"/>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sheetPr>
    <tabColor indexed="44"/>
  </sheetPr>
  <dimension ref="A1:P18"/>
  <sheetViews>
    <sheetView workbookViewId="0" topLeftCell="A1">
      <selection activeCell="P8" sqref="P8"/>
    </sheetView>
  </sheetViews>
  <sheetFormatPr defaultColWidth="11.57421875" defaultRowHeight="12.75"/>
  <cols>
    <col min="1" max="1" width="15.7109375" style="229" customWidth="1"/>
    <col min="2" max="5" width="8.7109375" style="229" customWidth="1"/>
    <col min="6" max="6" width="9.140625" style="229" customWidth="1"/>
    <col min="7" max="7" width="9.8515625" style="229" customWidth="1"/>
    <col min="8" max="8" width="9.28125" style="229" customWidth="1"/>
    <col min="9" max="16" width="8.7109375" style="229" customWidth="1"/>
    <col min="17" max="16384" width="11.421875" style="229" customWidth="1"/>
  </cols>
  <sheetData>
    <row r="1" spans="1:16" ht="18.75" customHeight="1">
      <c r="A1" s="378" t="s">
        <v>121</v>
      </c>
      <c r="B1" s="378"/>
      <c r="C1" s="378"/>
      <c r="D1" s="378"/>
      <c r="E1" s="378"/>
      <c r="F1" s="378"/>
      <c r="G1" s="378"/>
      <c r="H1" s="378"/>
      <c r="I1" s="378"/>
      <c r="J1" s="378"/>
      <c r="K1" s="378"/>
      <c r="L1" s="378"/>
      <c r="M1" s="378"/>
      <c r="N1" s="378"/>
      <c r="O1" s="378"/>
      <c r="P1" s="378"/>
    </row>
    <row r="2" spans="1:15" ht="15.75" customHeight="1">
      <c r="A2" s="230"/>
      <c r="B2" s="230"/>
      <c r="C2" s="230"/>
      <c r="D2" s="230"/>
      <c r="E2" s="230"/>
      <c r="F2" s="230"/>
      <c r="G2" s="230"/>
      <c r="H2" s="230"/>
      <c r="I2" s="230"/>
      <c r="J2" s="230"/>
      <c r="K2" s="230"/>
      <c r="L2" s="230"/>
      <c r="M2" s="230"/>
      <c r="N2" s="230"/>
      <c r="O2" s="231"/>
    </row>
    <row r="3" spans="1:15" ht="15" customHeight="1">
      <c r="A3" s="220" t="s">
        <v>139</v>
      </c>
      <c r="B3" s="220"/>
      <c r="C3" s="220"/>
      <c r="D3" s="220"/>
      <c r="E3" s="220"/>
      <c r="F3" s="220"/>
      <c r="G3" s="220"/>
      <c r="H3" s="235"/>
      <c r="I3" s="235"/>
      <c r="J3" s="235"/>
      <c r="K3" s="235"/>
      <c r="L3" s="235"/>
      <c r="M3" s="235"/>
      <c r="N3" s="235"/>
      <c r="O3" s="231"/>
    </row>
    <row r="4" spans="1:16" ht="31.5" customHeight="1">
      <c r="A4" s="321" t="s">
        <v>97</v>
      </c>
      <c r="B4" s="283" t="s">
        <v>30</v>
      </c>
      <c r="C4" s="283" t="s">
        <v>31</v>
      </c>
      <c r="D4" s="283" t="s">
        <v>32</v>
      </c>
      <c r="E4" s="283" t="s">
        <v>33</v>
      </c>
      <c r="F4" s="283" t="s">
        <v>34</v>
      </c>
      <c r="G4" s="283" t="s">
        <v>35</v>
      </c>
      <c r="H4" s="283" t="s">
        <v>36</v>
      </c>
      <c r="I4" s="283" t="s">
        <v>37</v>
      </c>
      <c r="J4" s="283" t="s">
        <v>38</v>
      </c>
      <c r="K4" s="283" t="s">
        <v>39</v>
      </c>
      <c r="L4" s="283" t="s">
        <v>40</v>
      </c>
      <c r="M4" s="285" t="s">
        <v>52</v>
      </c>
      <c r="N4" s="285" t="s">
        <v>51</v>
      </c>
      <c r="O4" s="285" t="s">
        <v>50</v>
      </c>
      <c r="P4" s="285" t="s">
        <v>49</v>
      </c>
    </row>
    <row r="5" spans="1:16" ht="24.75" customHeight="1">
      <c r="A5" s="321" t="s">
        <v>98</v>
      </c>
      <c r="B5" s="381" t="s">
        <v>151</v>
      </c>
      <c r="C5" s="382"/>
      <c r="D5" s="382"/>
      <c r="E5" s="382"/>
      <c r="F5" s="382"/>
      <c r="G5" s="322"/>
      <c r="H5" s="381" t="s">
        <v>150</v>
      </c>
      <c r="I5" s="382"/>
      <c r="J5" s="382"/>
      <c r="K5" s="382"/>
      <c r="L5" s="286"/>
      <c r="M5" s="287"/>
      <c r="N5" s="287"/>
      <c r="O5" s="288"/>
      <c r="P5" s="288"/>
    </row>
    <row r="6" spans="1:16" ht="24.75" customHeight="1">
      <c r="A6" s="321" t="s">
        <v>99</v>
      </c>
      <c r="B6" s="381" t="s">
        <v>151</v>
      </c>
      <c r="C6" s="382"/>
      <c r="D6" s="382"/>
      <c r="E6" s="382"/>
      <c r="F6" s="382"/>
      <c r="G6" s="322"/>
      <c r="H6" s="381" t="s">
        <v>155</v>
      </c>
      <c r="I6" s="382"/>
      <c r="J6" s="382"/>
      <c r="K6" s="382"/>
      <c r="L6" s="286"/>
      <c r="M6" s="287"/>
      <c r="N6" s="287"/>
      <c r="O6" s="288"/>
      <c r="P6" s="288"/>
    </row>
    <row r="7" spans="1:16" ht="24.75" customHeight="1">
      <c r="A7" s="321" t="s">
        <v>100</v>
      </c>
      <c r="B7" s="381" t="s">
        <v>154</v>
      </c>
      <c r="C7" s="382"/>
      <c r="D7" s="382"/>
      <c r="E7" s="382"/>
      <c r="F7" s="382"/>
      <c r="G7" s="322"/>
      <c r="H7" s="381" t="s">
        <v>153</v>
      </c>
      <c r="I7" s="382"/>
      <c r="J7" s="382"/>
      <c r="K7" s="382"/>
      <c r="L7" s="286"/>
      <c r="M7" s="287"/>
      <c r="N7" s="287"/>
      <c r="O7" s="288"/>
      <c r="P7" s="288"/>
    </row>
    <row r="8" spans="1:16" ht="24.75" customHeight="1">
      <c r="A8" s="321" t="s">
        <v>101</v>
      </c>
      <c r="B8" s="381" t="s">
        <v>154</v>
      </c>
      <c r="C8" s="382"/>
      <c r="D8" s="382"/>
      <c r="E8" s="382"/>
      <c r="F8" s="382"/>
      <c r="G8" s="322"/>
      <c r="H8" s="381" t="s">
        <v>148</v>
      </c>
      <c r="I8" s="382"/>
      <c r="J8" s="382"/>
      <c r="K8" s="382"/>
      <c r="L8" s="286"/>
      <c r="M8" s="289"/>
      <c r="N8" s="289"/>
      <c r="O8" s="290"/>
      <c r="P8" s="290"/>
    </row>
    <row r="9" spans="1:16" ht="24.75" customHeight="1">
      <c r="A9" s="321" t="s">
        <v>102</v>
      </c>
      <c r="B9" s="381" t="s">
        <v>147</v>
      </c>
      <c r="C9" s="382"/>
      <c r="D9" s="382"/>
      <c r="E9" s="382"/>
      <c r="F9" s="323"/>
      <c r="G9" s="324"/>
      <c r="H9" s="324"/>
      <c r="I9" s="324"/>
      <c r="J9" s="325"/>
      <c r="K9" s="324"/>
      <c r="L9" s="289"/>
      <c r="M9" s="289"/>
      <c r="N9" s="289"/>
      <c r="O9" s="290"/>
      <c r="P9" s="290"/>
    </row>
    <row r="10" spans="1:16" ht="24.75" customHeight="1">
      <c r="A10" s="321" t="s">
        <v>103</v>
      </c>
      <c r="B10" s="381" t="s">
        <v>147</v>
      </c>
      <c r="C10" s="382"/>
      <c r="D10" s="382"/>
      <c r="E10" s="382"/>
      <c r="F10" s="323"/>
      <c r="G10" s="324"/>
      <c r="H10" s="324"/>
      <c r="I10" s="324"/>
      <c r="J10" s="325"/>
      <c r="K10" s="324"/>
      <c r="L10" s="289"/>
      <c r="M10" s="289"/>
      <c r="N10" s="289"/>
      <c r="O10" s="290"/>
      <c r="P10" s="290"/>
    </row>
    <row r="11" spans="1:16" ht="24.75" customHeight="1">
      <c r="A11" s="321" t="s">
        <v>104</v>
      </c>
      <c r="B11" s="381" t="s">
        <v>156</v>
      </c>
      <c r="C11" s="382"/>
      <c r="D11" s="382"/>
      <c r="E11" s="382"/>
      <c r="F11" s="323"/>
      <c r="G11" s="324"/>
      <c r="H11" s="324"/>
      <c r="I11" s="324"/>
      <c r="J11" s="325"/>
      <c r="K11" s="324"/>
      <c r="L11" s="289"/>
      <c r="M11" s="289"/>
      <c r="N11" s="289"/>
      <c r="O11" s="290"/>
      <c r="P11" s="290"/>
    </row>
    <row r="12" spans="1:16" ht="24.75" customHeight="1">
      <c r="A12" s="321" t="s">
        <v>105</v>
      </c>
      <c r="B12" s="325"/>
      <c r="C12" s="326"/>
      <c r="D12" s="381" t="s">
        <v>152</v>
      </c>
      <c r="E12" s="382"/>
      <c r="F12" s="382"/>
      <c r="G12" s="382"/>
      <c r="H12" s="382"/>
      <c r="I12" s="327"/>
      <c r="J12" s="325"/>
      <c r="K12" s="324"/>
      <c r="L12" s="289"/>
      <c r="M12" s="289"/>
      <c r="N12" s="289"/>
      <c r="O12" s="290"/>
      <c r="P12" s="290"/>
    </row>
    <row r="13" spans="1:16" ht="24.75" customHeight="1">
      <c r="A13" s="321" t="s">
        <v>106</v>
      </c>
      <c r="B13" s="325"/>
      <c r="C13" s="326"/>
      <c r="D13" s="381" t="s">
        <v>152</v>
      </c>
      <c r="E13" s="382"/>
      <c r="F13" s="382"/>
      <c r="G13" s="382"/>
      <c r="H13" s="382"/>
      <c r="I13" s="327"/>
      <c r="J13" s="325"/>
      <c r="K13" s="324"/>
      <c r="L13" s="289"/>
      <c r="M13" s="289"/>
      <c r="N13" s="289"/>
      <c r="O13" s="290"/>
      <c r="P13" s="290"/>
    </row>
    <row r="14" spans="1:16" ht="24.75" customHeight="1">
      <c r="A14" s="321" t="s">
        <v>107</v>
      </c>
      <c r="B14" s="325"/>
      <c r="C14" s="326"/>
      <c r="D14" s="381" t="s">
        <v>149</v>
      </c>
      <c r="E14" s="382"/>
      <c r="F14" s="382"/>
      <c r="G14" s="382"/>
      <c r="H14" s="382"/>
      <c r="I14" s="327"/>
      <c r="J14" s="325"/>
      <c r="K14" s="324"/>
      <c r="L14" s="289"/>
      <c r="M14" s="289"/>
      <c r="N14" s="289"/>
      <c r="O14" s="290"/>
      <c r="P14" s="290"/>
    </row>
    <row r="15" spans="1:16" ht="24.75" customHeight="1">
      <c r="A15" s="321" t="s">
        <v>108</v>
      </c>
      <c r="B15" s="325"/>
      <c r="C15" s="326"/>
      <c r="D15" s="381" t="s">
        <v>149</v>
      </c>
      <c r="E15" s="382"/>
      <c r="F15" s="382"/>
      <c r="G15" s="382"/>
      <c r="H15" s="382"/>
      <c r="I15" s="327"/>
      <c r="J15" s="325"/>
      <c r="K15" s="324"/>
      <c r="L15" s="289"/>
      <c r="M15" s="289"/>
      <c r="N15" s="289"/>
      <c r="O15" s="290"/>
      <c r="P15" s="290"/>
    </row>
    <row r="16" spans="1:16" ht="24.75" customHeight="1">
      <c r="A16" s="321" t="s">
        <v>109</v>
      </c>
      <c r="B16" s="325"/>
      <c r="C16" s="326"/>
      <c r="D16" s="381" t="s">
        <v>157</v>
      </c>
      <c r="E16" s="382"/>
      <c r="F16" s="382"/>
      <c r="G16" s="382"/>
      <c r="H16" s="382"/>
      <c r="I16" s="327"/>
      <c r="J16" s="325"/>
      <c r="K16" s="324"/>
      <c r="L16" s="289"/>
      <c r="M16" s="289"/>
      <c r="N16" s="289"/>
      <c r="O16" s="290"/>
      <c r="P16" s="290"/>
    </row>
    <row r="17" spans="1:15" ht="21.75" customHeight="1">
      <c r="A17" s="232"/>
      <c r="B17" s="379" t="s">
        <v>141</v>
      </c>
      <c r="C17" s="380"/>
      <c r="D17" s="380"/>
      <c r="F17" s="340" t="s">
        <v>140</v>
      </c>
      <c r="G17" s="233"/>
      <c r="H17" s="233"/>
      <c r="I17" s="308"/>
      <c r="J17" s="233"/>
      <c r="K17" s="234"/>
      <c r="L17" s="235"/>
      <c r="M17" s="235"/>
      <c r="N17" s="235"/>
      <c r="O17" s="231"/>
    </row>
    <row r="18" spans="1:15" ht="31.5" customHeight="1">
      <c r="A18" s="232"/>
      <c r="B18" s="230"/>
      <c r="C18" s="230"/>
      <c r="D18" s="230"/>
      <c r="E18" s="230"/>
      <c r="F18" s="230"/>
      <c r="G18" s="230"/>
      <c r="H18" s="230"/>
      <c r="I18" s="230"/>
      <c r="J18" s="230"/>
      <c r="K18" s="230"/>
      <c r="L18" s="230"/>
      <c r="M18" s="230"/>
      <c r="N18" s="230"/>
      <c r="O18" s="231"/>
    </row>
  </sheetData>
  <sheetProtection password="CA57" sheet="1" objects="1" scenarios="1" selectLockedCells="1"/>
  <mergeCells count="18">
    <mergeCell ref="B7:F7"/>
    <mergeCell ref="H7:K7"/>
    <mergeCell ref="D14:H14"/>
    <mergeCell ref="A1:P1"/>
    <mergeCell ref="B5:F5"/>
    <mergeCell ref="H5:K5"/>
    <mergeCell ref="B6:F6"/>
    <mergeCell ref="H6:K6"/>
    <mergeCell ref="B17:D17"/>
    <mergeCell ref="D12:H12"/>
    <mergeCell ref="D13:H13"/>
    <mergeCell ref="H8:K8"/>
    <mergeCell ref="B8:F8"/>
    <mergeCell ref="B9:E9"/>
    <mergeCell ref="B10:E10"/>
    <mergeCell ref="B11:E11"/>
    <mergeCell ref="D15:H15"/>
    <mergeCell ref="D16:H16"/>
  </mergeCells>
  <printOptions/>
  <pageMargins left="0.47" right="0.75" top="1" bottom="1" header="0.4921259845" footer="0.4921259845"/>
  <pageSetup horizontalDpi="600" verticalDpi="600" orientation="landscape" paperSize="9" scale="80"/>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sheetPr>
    <tabColor indexed="46"/>
  </sheetPr>
  <dimension ref="A1:BV224"/>
  <sheetViews>
    <sheetView showGridLines="0" tabSelected="1" zoomScaleSheetLayoutView="73" workbookViewId="0" topLeftCell="A1">
      <selection activeCell="A1" sqref="A1:L1"/>
    </sheetView>
  </sheetViews>
  <sheetFormatPr defaultColWidth="11.57421875" defaultRowHeight="12.75"/>
  <cols>
    <col min="1" max="1" width="29.7109375" style="11" customWidth="1"/>
    <col min="2" max="2" width="20.7109375" style="11" customWidth="1"/>
    <col min="3" max="3" width="18.421875" style="11" customWidth="1"/>
    <col min="4" max="4" width="10.00390625" style="11" customWidth="1"/>
    <col min="5" max="5" width="9.8515625" style="11" customWidth="1"/>
    <col min="6" max="6" width="7.7109375" style="11" customWidth="1"/>
    <col min="7" max="7" width="9.8515625" style="11" customWidth="1"/>
    <col min="8" max="8" width="12.421875" style="11" customWidth="1"/>
    <col min="9" max="9" width="6.28125" style="11" customWidth="1"/>
    <col min="10" max="11" width="7.421875" style="11" customWidth="1"/>
    <col min="12" max="25" width="6.7109375" style="11" customWidth="1"/>
    <col min="26" max="26" width="8.7109375" style="11" customWidth="1"/>
    <col min="27" max="16384" width="11.421875" style="11" customWidth="1"/>
  </cols>
  <sheetData>
    <row r="1" spans="1:49" s="5" customFormat="1" ht="18.75" customHeight="1">
      <c r="A1" s="478" t="s">
        <v>180</v>
      </c>
      <c r="B1" s="479"/>
      <c r="C1" s="479"/>
      <c r="D1" s="479"/>
      <c r="E1" s="479"/>
      <c r="F1" s="479"/>
      <c r="G1" s="479"/>
      <c r="H1" s="479"/>
      <c r="I1" s="479"/>
      <c r="J1" s="479"/>
      <c r="K1" s="479"/>
      <c r="L1" s="479"/>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c r="A3" s="480" t="s">
        <v>171</v>
      </c>
      <c r="B3" s="481"/>
      <c r="C3" s="481"/>
      <c r="D3" s="481"/>
      <c r="E3" s="481"/>
      <c r="F3" s="481"/>
      <c r="G3" s="481"/>
      <c r="H3" s="481"/>
      <c r="I3" s="481"/>
      <c r="J3" s="481"/>
      <c r="K3" s="481"/>
      <c r="L3" s="481"/>
      <c r="M3" s="481"/>
      <c r="N3" s="481"/>
      <c r="O3" s="481"/>
      <c r="P3" s="481"/>
      <c r="Q3" s="481"/>
      <c r="R3" s="481"/>
      <c r="S3" s="481"/>
      <c r="T3" s="481"/>
      <c r="U3" s="481"/>
      <c r="V3" s="481"/>
      <c r="W3" s="481"/>
      <c r="X3" s="481"/>
      <c r="Y3" s="481"/>
      <c r="Z3" s="482"/>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5" hidden="1">
      <c r="A4" s="15" t="s">
        <v>1</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8.75">
      <c r="A5" s="483" t="s">
        <v>20</v>
      </c>
      <c r="B5" s="484"/>
      <c r="C5" s="484"/>
      <c r="D5" s="484"/>
      <c r="E5" s="484"/>
      <c r="F5" s="484"/>
      <c r="G5" s="484"/>
      <c r="H5" s="484"/>
      <c r="I5" s="484"/>
      <c r="J5" s="484"/>
      <c r="K5" s="484"/>
      <c r="L5" s="484"/>
      <c r="M5" s="484"/>
      <c r="N5" s="484"/>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26" s="25" customFormat="1" ht="24.75" customHeight="1">
      <c r="A7" s="485" t="s">
        <v>113</v>
      </c>
      <c r="B7" s="486"/>
      <c r="C7" s="486"/>
      <c r="D7" s="486"/>
      <c r="E7" s="486"/>
      <c r="F7" s="486"/>
      <c r="G7" s="486"/>
      <c r="H7" s="486"/>
      <c r="I7" s="486"/>
      <c r="J7" s="486"/>
      <c r="K7" s="486"/>
      <c r="L7" s="486"/>
      <c r="M7" s="486"/>
      <c r="N7" s="23"/>
      <c r="O7" s="23"/>
      <c r="P7" s="23"/>
      <c r="Q7" s="23"/>
      <c r="R7" s="23"/>
      <c r="S7" s="23"/>
      <c r="T7" s="23"/>
      <c r="U7" s="23"/>
      <c r="V7" s="23"/>
      <c r="W7" s="23"/>
      <c r="X7" s="23"/>
      <c r="Y7" s="23"/>
      <c r="Z7" s="24"/>
    </row>
    <row r="8" spans="1:49" s="14" customFormat="1" ht="16.5" customHeight="1">
      <c r="A8" s="487" t="s">
        <v>114</v>
      </c>
      <c r="B8" s="488"/>
      <c r="C8" s="488"/>
      <c r="D8" s="488"/>
      <c r="E8" s="488"/>
      <c r="F8" s="488"/>
      <c r="G8" s="488"/>
      <c r="H8" s="488"/>
      <c r="I8" s="488"/>
      <c r="J8" s="488"/>
      <c r="K8" s="488"/>
      <c r="L8" s="488"/>
      <c r="M8" s="488"/>
      <c r="N8" s="302"/>
      <c r="O8" s="302"/>
      <c r="P8" s="302"/>
      <c r="Q8" s="302"/>
      <c r="R8" s="302"/>
      <c r="S8" s="303"/>
      <c r="T8" s="303"/>
      <c r="U8" s="303"/>
      <c r="V8" s="303"/>
      <c r="W8" s="303"/>
      <c r="X8" s="303"/>
      <c r="Y8" s="303"/>
      <c r="Z8" s="304"/>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6.5" customHeight="1">
      <c r="A9" s="490" t="s">
        <v>110</v>
      </c>
      <c r="B9" s="408"/>
      <c r="C9" s="408"/>
      <c r="D9" s="408"/>
      <c r="E9" s="408"/>
      <c r="F9" s="408"/>
      <c r="G9" s="408"/>
      <c r="H9" s="408"/>
      <c r="I9" s="408"/>
      <c r="J9" s="408"/>
      <c r="K9" s="408"/>
      <c r="L9" s="408"/>
      <c r="M9" s="408"/>
      <c r="N9" s="302"/>
      <c r="O9" s="302"/>
      <c r="P9" s="302"/>
      <c r="Q9" s="302"/>
      <c r="R9" s="302"/>
      <c r="S9" s="303"/>
      <c r="T9" s="303"/>
      <c r="U9" s="303"/>
      <c r="V9" s="303"/>
      <c r="W9" s="303"/>
      <c r="X9" s="303"/>
      <c r="Y9" s="303"/>
      <c r="Z9" s="304"/>
      <c r="AA9" s="13"/>
      <c r="AB9" s="13"/>
      <c r="AC9" s="13"/>
      <c r="AD9" s="13"/>
      <c r="AE9" s="13"/>
      <c r="AF9" s="13"/>
      <c r="AG9" s="13"/>
      <c r="AH9" s="13"/>
      <c r="AI9" s="13"/>
      <c r="AJ9" s="13"/>
      <c r="AK9" s="13"/>
      <c r="AL9" s="13"/>
      <c r="AM9" s="13"/>
      <c r="AN9" s="13"/>
      <c r="AO9" s="13"/>
      <c r="AP9" s="13"/>
      <c r="AQ9" s="13"/>
      <c r="AR9" s="13"/>
      <c r="AS9" s="13"/>
      <c r="AT9" s="13"/>
      <c r="AU9" s="13"/>
      <c r="AV9" s="13"/>
      <c r="AW9" s="13"/>
    </row>
    <row r="10" spans="1:49" s="31" customFormat="1" ht="16.5" customHeight="1">
      <c r="A10" s="463" t="s">
        <v>89</v>
      </c>
      <c r="B10" s="489"/>
      <c r="C10" s="489"/>
      <c r="D10" s="489"/>
      <c r="E10" s="489"/>
      <c r="F10" s="489"/>
      <c r="G10" s="489"/>
      <c r="H10" s="489"/>
      <c r="I10" s="489"/>
      <c r="J10" s="489"/>
      <c r="K10" s="489"/>
      <c r="L10" s="489"/>
      <c r="M10" s="489"/>
      <c r="N10" s="305"/>
      <c r="O10" s="305"/>
      <c r="P10" s="305"/>
      <c r="Q10" s="305"/>
      <c r="R10" s="305"/>
      <c r="S10" s="306"/>
      <c r="T10" s="306"/>
      <c r="U10" s="306"/>
      <c r="V10" s="306"/>
      <c r="W10" s="306"/>
      <c r="X10" s="306"/>
      <c r="Y10" s="306"/>
      <c r="Z10" s="307"/>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31" customFormat="1" ht="15.75" customHeight="1">
      <c r="A11" s="463" t="s">
        <v>144</v>
      </c>
      <c r="B11" s="491"/>
      <c r="C11" s="491"/>
      <c r="D11" s="491"/>
      <c r="E11" s="491"/>
      <c r="F11" s="491"/>
      <c r="G11" s="491"/>
      <c r="H11" s="491"/>
      <c r="I11" s="491"/>
      <c r="J11" s="491"/>
      <c r="K11" s="491"/>
      <c r="L11" s="491"/>
      <c r="M11" s="492"/>
      <c r="N11" s="493"/>
      <c r="O11" s="493"/>
      <c r="P11" s="494"/>
      <c r="Q11" s="494"/>
      <c r="R11" s="494"/>
      <c r="S11" s="494"/>
      <c r="T11" s="494"/>
      <c r="U11" s="494"/>
      <c r="V11" s="494"/>
      <c r="W11" s="306"/>
      <c r="X11" s="306"/>
      <c r="Y11" s="306"/>
      <c r="Z11" s="307"/>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31" customFormat="1" ht="15.75" customHeight="1">
      <c r="A12" s="487" t="s">
        <v>169</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95"/>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31" customFormat="1" ht="15.75" customHeight="1">
      <c r="A13" s="461" t="s">
        <v>146</v>
      </c>
      <c r="B13" s="462"/>
      <c r="C13" s="462"/>
      <c r="D13" s="462"/>
      <c r="E13" s="462"/>
      <c r="F13" s="462"/>
      <c r="G13" s="462"/>
      <c r="H13" s="462"/>
      <c r="I13" s="462"/>
      <c r="J13" s="462"/>
      <c r="K13" s="462"/>
      <c r="L13" s="462"/>
      <c r="M13" s="462"/>
      <c r="N13" s="462"/>
      <c r="O13" s="462"/>
      <c r="P13" s="462"/>
      <c r="Q13" s="462"/>
      <c r="R13" s="462"/>
      <c r="S13" s="462"/>
      <c r="T13" s="462"/>
      <c r="U13" s="345"/>
      <c r="V13" s="345"/>
      <c r="W13" s="345"/>
      <c r="X13" s="345"/>
      <c r="Y13" s="345"/>
      <c r="Z13" s="346"/>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49" s="31" customFormat="1" ht="15.75" customHeight="1">
      <c r="A14" s="463" t="s">
        <v>143</v>
      </c>
      <c r="B14" s="408"/>
      <c r="C14" s="408"/>
      <c r="D14" s="408"/>
      <c r="E14" s="408"/>
      <c r="F14" s="408"/>
      <c r="G14" s="408"/>
      <c r="H14" s="408"/>
      <c r="I14" s="408"/>
      <c r="J14" s="408"/>
      <c r="K14" s="408"/>
      <c r="L14" s="464"/>
      <c r="M14" s="464"/>
      <c r="N14" s="465"/>
      <c r="O14" s="465"/>
      <c r="P14" s="465"/>
      <c r="Q14" s="465"/>
      <c r="R14" s="462"/>
      <c r="S14" s="462"/>
      <c r="T14" s="462"/>
      <c r="U14" s="462"/>
      <c r="V14" s="462"/>
      <c r="W14" s="462"/>
      <c r="X14" s="462"/>
      <c r="Y14" s="462"/>
      <c r="Z14" s="466"/>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31" customFormat="1" ht="15.75" customHeight="1">
      <c r="A15" s="461" t="s">
        <v>167</v>
      </c>
      <c r="B15" s="462"/>
      <c r="C15" s="462"/>
      <c r="D15" s="462"/>
      <c r="E15" s="462"/>
      <c r="F15" s="462"/>
      <c r="G15" s="462"/>
      <c r="H15" s="462"/>
      <c r="I15" s="462"/>
      <c r="J15" s="462"/>
      <c r="K15" s="462"/>
      <c r="L15" s="462"/>
      <c r="M15" s="462"/>
      <c r="N15" s="462"/>
      <c r="O15" s="462"/>
      <c r="P15" s="462"/>
      <c r="Q15" s="462"/>
      <c r="R15" s="462"/>
      <c r="S15" s="462"/>
      <c r="T15" s="462"/>
      <c r="U15" s="344"/>
      <c r="V15" s="344"/>
      <c r="W15" s="344"/>
      <c r="X15" s="344"/>
      <c r="Y15" s="344"/>
      <c r="Z15" s="347"/>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31" customFormat="1" ht="16.5" customHeight="1">
      <c r="A16" s="461" t="s">
        <v>168</v>
      </c>
      <c r="B16" s="462"/>
      <c r="C16" s="462"/>
      <c r="D16" s="462"/>
      <c r="E16" s="462"/>
      <c r="F16" s="462"/>
      <c r="G16" s="462"/>
      <c r="H16" s="462"/>
      <c r="I16" s="462"/>
      <c r="J16" s="462"/>
      <c r="K16" s="462"/>
      <c r="L16" s="462"/>
      <c r="M16" s="462"/>
      <c r="N16" s="462"/>
      <c r="O16" s="462"/>
      <c r="P16" s="462"/>
      <c r="Q16" s="462"/>
      <c r="R16" s="462"/>
      <c r="S16" s="462"/>
      <c r="T16" s="462"/>
      <c r="U16" s="348"/>
      <c r="V16" s="348"/>
      <c r="W16" s="348"/>
      <c r="X16" s="348"/>
      <c r="Y16" s="348"/>
      <c r="Z16" s="349"/>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31" customFormat="1" ht="16.5" customHeight="1">
      <c r="A17" s="471" t="s">
        <v>93</v>
      </c>
      <c r="B17" s="408"/>
      <c r="C17" s="408"/>
      <c r="D17" s="408"/>
      <c r="E17" s="408"/>
      <c r="F17" s="408"/>
      <c r="G17" s="408"/>
      <c r="H17" s="408"/>
      <c r="I17" s="408"/>
      <c r="J17" s="408"/>
      <c r="K17" s="408"/>
      <c r="L17" s="408"/>
      <c r="M17" s="408"/>
      <c r="N17" s="320"/>
      <c r="O17" s="320"/>
      <c r="P17" s="320"/>
      <c r="Q17" s="320"/>
      <c r="R17" s="350"/>
      <c r="S17" s="345"/>
      <c r="T17" s="345"/>
      <c r="U17" s="345"/>
      <c r="V17" s="345"/>
      <c r="W17" s="345"/>
      <c r="X17" s="345"/>
      <c r="Y17" s="345"/>
      <c r="Z17" s="346"/>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1" customFormat="1" ht="15.75" customHeight="1" hidden="1">
      <c r="A18" s="33"/>
      <c r="B18" s="26"/>
      <c r="C18" s="26"/>
      <c r="D18" s="26"/>
      <c r="E18" s="34">
        <v>3</v>
      </c>
      <c r="F18" s="35">
        <v>2</v>
      </c>
      <c r="G18" s="26"/>
      <c r="H18" s="26"/>
      <c r="I18" s="26"/>
      <c r="J18" s="26"/>
      <c r="K18" s="26"/>
      <c r="L18" s="26"/>
      <c r="M18" s="26"/>
      <c r="N18" s="26"/>
      <c r="O18" s="26"/>
      <c r="P18" s="26"/>
      <c r="Q18" s="26"/>
      <c r="R18" s="27"/>
      <c r="S18" s="28"/>
      <c r="T18" s="28"/>
      <c r="U18" s="28"/>
      <c r="V18" s="28"/>
      <c r="W18" s="28"/>
      <c r="X18" s="28"/>
      <c r="Y18" s="28"/>
      <c r="Z18" s="29"/>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ht="7.5" customHeight="1">
      <c r="A19" s="36">
        <v>2</v>
      </c>
      <c r="N19" s="37"/>
      <c r="O19" s="37"/>
      <c r="P19" s="37"/>
      <c r="Q19" s="37"/>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54.75" customHeight="1">
      <c r="A20" s="442" t="s">
        <v>137</v>
      </c>
      <c r="B20" s="454"/>
      <c r="C20" s="38"/>
      <c r="D20" s="39"/>
      <c r="E20" s="40"/>
      <c r="F20" s="40"/>
      <c r="G20" s="40"/>
      <c r="H20" s="41"/>
      <c r="I20" s="41"/>
      <c r="J20" s="42"/>
      <c r="K20" s="43"/>
      <c r="L20" s="44"/>
      <c r="M20" s="45"/>
      <c r="N20" s="45"/>
      <c r="O20" s="45"/>
      <c r="P20" s="45"/>
      <c r="Q20" s="45"/>
      <c r="R20" s="46"/>
      <c r="S20" s="47"/>
      <c r="T20" s="47"/>
      <c r="U20" s="47"/>
      <c r="V20" s="47"/>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24" customHeight="1">
      <c r="A21" s="48"/>
      <c r="B21" s="282"/>
      <c r="C21" s="42"/>
      <c r="D21" s="50"/>
      <c r="E21" s="41"/>
      <c r="F21" s="41"/>
      <c r="G21" s="41"/>
      <c r="H21" s="41"/>
      <c r="I21" s="41"/>
      <c r="J21" s="42"/>
      <c r="K21" s="43"/>
      <c r="L21" s="44"/>
      <c r="M21" s="45"/>
      <c r="N21" s="45"/>
      <c r="O21" s="45"/>
      <c r="P21" s="45"/>
      <c r="Q21" s="45"/>
      <c r="R21" s="46"/>
      <c r="S21" s="47"/>
      <c r="T21" s="47"/>
      <c r="U21" s="47"/>
      <c r="V21" s="47"/>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63" customHeight="1">
      <c r="A22" s="442" t="s">
        <v>138</v>
      </c>
      <c r="B22" s="443"/>
      <c r="C22" s="51"/>
      <c r="D22" s="39"/>
      <c r="E22" s="40"/>
      <c r="F22" s="40"/>
      <c r="G22" s="40"/>
      <c r="H22" s="41"/>
      <c r="I22" s="41"/>
      <c r="J22" s="42"/>
      <c r="K22" s="43"/>
      <c r="L22" s="44"/>
      <c r="M22" s="45"/>
      <c r="N22" s="45"/>
      <c r="O22" s="45"/>
      <c r="P22" s="45"/>
      <c r="Q22" s="45"/>
      <c r="R22" s="46"/>
      <c r="S22" s="47"/>
      <c r="T22" s="47"/>
      <c r="U22" s="47"/>
      <c r="V22" s="47"/>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26" s="55" customFormat="1" ht="30" customHeight="1">
      <c r="A23" s="351" t="s">
        <v>172</v>
      </c>
      <c r="B23" s="236"/>
      <c r="C23" s="75"/>
      <c r="D23" s="239"/>
      <c r="E23" s="239"/>
      <c r="F23" s="352"/>
      <c r="G23" s="301"/>
      <c r="H23" s="301"/>
      <c r="I23" s="41"/>
      <c r="J23" s="260"/>
      <c r="K23" s="43"/>
      <c r="L23" s="53"/>
      <c r="M23" s="54"/>
      <c r="N23" s="54"/>
      <c r="O23" s="54"/>
      <c r="P23" s="54"/>
      <c r="Q23" s="54"/>
      <c r="R23" s="47"/>
      <c r="S23" s="47"/>
      <c r="T23" s="47"/>
      <c r="U23" s="47"/>
      <c r="V23" s="47"/>
      <c r="W23" s="8"/>
      <c r="X23" s="8"/>
      <c r="Y23" s="8"/>
      <c r="Z23" s="9"/>
    </row>
    <row r="24" spans="1:49" ht="16.5" customHeight="1">
      <c r="A24" s="52" t="s">
        <v>174</v>
      </c>
      <c r="B24" s="241"/>
      <c r="C24" s="353"/>
      <c r="D24" s="56"/>
      <c r="E24" s="354"/>
      <c r="F24" s="57"/>
      <c r="G24" s="57"/>
      <c r="H24" s="57"/>
      <c r="I24" s="41"/>
      <c r="J24" s="42"/>
      <c r="K24" s="43"/>
      <c r="L24" s="44"/>
      <c r="M24" s="45"/>
      <c r="N24" s="45"/>
      <c r="O24" s="45"/>
      <c r="P24" s="45"/>
      <c r="Q24" s="45"/>
      <c r="R24" s="46"/>
      <c r="S24" s="47"/>
      <c r="T24" s="47"/>
      <c r="U24" s="47"/>
      <c r="V24" s="47"/>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58" customFormat="1" ht="56.25" customHeight="1">
      <c r="A25" s="469" t="s">
        <v>84</v>
      </c>
      <c r="B25" s="470"/>
      <c r="C25" s="296" t="s">
        <v>85</v>
      </c>
      <c r="D25" s="475" t="s">
        <v>86</v>
      </c>
      <c r="E25" s="476"/>
      <c r="F25" s="477"/>
      <c r="G25" s="297" t="s">
        <v>87</v>
      </c>
      <c r="H25" s="298" t="s">
        <v>88</v>
      </c>
      <c r="I25" s="452"/>
      <c r="J25" s="453"/>
      <c r="K25" s="453"/>
      <c r="M25" s="59" t="s">
        <v>2</v>
      </c>
      <c r="N25" s="60"/>
      <c r="O25" s="61"/>
      <c r="R25" s="59"/>
      <c r="S25" s="62"/>
      <c r="T25" s="62"/>
      <c r="U25" s="62"/>
      <c r="V25" s="62"/>
      <c r="W25" s="62"/>
      <c r="X25" s="62"/>
      <c r="Y25" s="62"/>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50" ht="25.5" customHeight="1">
      <c r="A26" s="467" t="s">
        <v>81</v>
      </c>
      <c r="B26" s="468"/>
      <c r="C26" s="261">
        <v>1</v>
      </c>
      <c r="D26" s="472">
        <f>IF(AND(F18=1,E18=1),12,IF(AND(F18=1,E18=2),12,IF(AND(F18=1,E18=3),14,IF(AND(F18=2,E18=1),12,IF(AND(F18=2,E18=2),18,24)))))</f>
        <v>24</v>
      </c>
      <c r="E26" s="473"/>
      <c r="F26" s="474"/>
      <c r="G26" s="262">
        <f>D26*C26</f>
        <v>24</v>
      </c>
      <c r="H26" s="263" t="s">
        <v>3</v>
      </c>
      <c r="I26" s="440"/>
      <c r="J26" s="455"/>
      <c r="K26" s="455"/>
      <c r="M26" s="7"/>
      <c r="N26" s="68"/>
      <c r="O26" s="68"/>
      <c r="P26" s="68"/>
      <c r="Q26" s="68"/>
      <c r="S26" s="7"/>
      <c r="T26" s="8"/>
      <c r="U26" s="8"/>
      <c r="V26" s="8"/>
      <c r="W26" s="8"/>
      <c r="X26" s="8"/>
      <c r="Y26" s="8"/>
      <c r="Z26" s="69"/>
      <c r="AA26" s="7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c r="A27" s="433" t="s">
        <v>82</v>
      </c>
      <c r="B27" s="434"/>
      <c r="C27" s="264">
        <v>1</v>
      </c>
      <c r="D27" s="456">
        <f>IF(F18=1,6,8)</f>
        <v>8</v>
      </c>
      <c r="E27" s="457"/>
      <c r="F27" s="458"/>
      <c r="G27" s="262">
        <f>D27*C27</f>
        <v>8</v>
      </c>
      <c r="H27" s="263" t="s">
        <v>4</v>
      </c>
      <c r="I27" s="440"/>
      <c r="J27" s="441"/>
      <c r="K27" s="441"/>
      <c r="M27" s="7"/>
      <c r="N27" s="68"/>
      <c r="O27" s="68"/>
      <c r="P27" s="68"/>
      <c r="Q27" s="68"/>
      <c r="S27" s="7"/>
      <c r="T27" s="8"/>
      <c r="U27" s="8"/>
      <c r="V27" s="8"/>
      <c r="W27" s="8"/>
      <c r="X27" s="8"/>
      <c r="Y27" s="8"/>
      <c r="Z27" s="69"/>
      <c r="AA27" s="7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c r="A28" s="433" t="s">
        <v>83</v>
      </c>
      <c r="B28" s="434"/>
      <c r="C28" s="265">
        <v>2</v>
      </c>
      <c r="D28" s="456">
        <f>IF(F18=1,6,8)</f>
        <v>8</v>
      </c>
      <c r="E28" s="457"/>
      <c r="F28" s="458"/>
      <c r="G28" s="262">
        <f>D28*C28</f>
        <v>16</v>
      </c>
      <c r="H28" s="266" t="s">
        <v>4</v>
      </c>
      <c r="K28" s="8"/>
      <c r="N28" s="68"/>
      <c r="O28" s="68"/>
      <c r="P28" s="68"/>
      <c r="Q28" s="68"/>
      <c r="S28" s="7"/>
      <c r="T28" s="8"/>
      <c r="U28" s="8"/>
      <c r="V28" s="8"/>
      <c r="W28" s="8"/>
      <c r="X28" s="8"/>
      <c r="Y28" s="8"/>
      <c r="Z28" s="69"/>
      <c r="AA28" s="7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49" s="7" customFormat="1" ht="12" customHeight="1">
      <c r="A29" s="459"/>
      <c r="B29" s="459"/>
      <c r="C29" s="74"/>
      <c r="D29" s="74"/>
      <c r="E29" s="74"/>
      <c r="F29" s="68"/>
      <c r="G29" s="68"/>
      <c r="H29" s="459"/>
      <c r="I29" s="460"/>
      <c r="J29" s="441"/>
      <c r="K29" s="441"/>
      <c r="L29" s="8"/>
      <c r="M29" s="8"/>
      <c r="S29" s="8"/>
      <c r="T29" s="8"/>
      <c r="U29" s="8"/>
      <c r="V29" s="8"/>
      <c r="W29" s="8"/>
      <c r="X29" s="8"/>
      <c r="Y29" s="8"/>
      <c r="Z29" s="69"/>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ht="22.5" customHeight="1">
      <c r="A30" s="435" t="s">
        <v>173</v>
      </c>
      <c r="B30" s="436"/>
      <c r="C30" s="436"/>
      <c r="D30" s="436"/>
      <c r="E30" s="436"/>
      <c r="F30" s="436"/>
      <c r="G30" s="436"/>
      <c r="H30" s="436"/>
      <c r="I30" s="436"/>
      <c r="J30" s="436"/>
      <c r="K30" s="436"/>
      <c r="L30" s="436"/>
      <c r="M30" s="436"/>
      <c r="N30" s="437"/>
      <c r="O30" s="437"/>
      <c r="P30" s="437"/>
      <c r="Q30" s="437"/>
      <c r="R30" s="437"/>
      <c r="S30" s="437"/>
      <c r="T30" s="437"/>
      <c r="U30" s="437"/>
      <c r="V30" s="437"/>
      <c r="W30" s="437"/>
      <c r="X30" s="437"/>
      <c r="Y30" s="438"/>
      <c r="Z30" s="439"/>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7.25" customHeight="1">
      <c r="A31" s="400"/>
      <c r="B31" s="401"/>
      <c r="C31" s="402"/>
      <c r="D31" s="397" t="s">
        <v>53</v>
      </c>
      <c r="E31" s="398"/>
      <c r="F31" s="398"/>
      <c r="G31" s="398"/>
      <c r="H31" s="399"/>
      <c r="I31" s="76"/>
      <c r="J31" s="76"/>
      <c r="K31" s="77"/>
      <c r="L31" s="77"/>
      <c r="M31" s="46"/>
      <c r="N31" s="46"/>
      <c r="O31" s="46"/>
      <c r="P31" s="46"/>
      <c r="Q31" s="46"/>
      <c r="R31" s="46"/>
      <c r="S31" s="47"/>
      <c r="T31" s="47"/>
      <c r="U31" s="47"/>
      <c r="V31" s="47"/>
      <c r="W31" s="47"/>
      <c r="X31" s="47"/>
      <c r="Y31" s="47"/>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7.25" customHeight="1">
      <c r="A32" s="78"/>
      <c r="B32" s="79"/>
      <c r="C32" s="80"/>
      <c r="D32" s="81" t="s">
        <v>30</v>
      </c>
      <c r="E32" s="81" t="s">
        <v>31</v>
      </c>
      <c r="F32" s="81" t="s">
        <v>32</v>
      </c>
      <c r="G32" s="81" t="s">
        <v>33</v>
      </c>
      <c r="H32" s="81" t="s">
        <v>34</v>
      </c>
      <c r="I32" s="76"/>
      <c r="J32" s="80"/>
      <c r="K32" s="46"/>
      <c r="L32" s="46"/>
      <c r="M32" s="46"/>
      <c r="N32" s="46"/>
      <c r="O32" s="46"/>
      <c r="P32" s="46"/>
      <c r="Q32" s="46"/>
      <c r="R32" s="46"/>
      <c r="S32" s="47"/>
      <c r="T32" s="47"/>
      <c r="U32" s="47"/>
      <c r="V32" s="47"/>
      <c r="W32" s="47"/>
      <c r="X32" s="47"/>
      <c r="Y32" s="47"/>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c r="A33" s="403" t="s">
        <v>54</v>
      </c>
      <c r="B33" s="404"/>
      <c r="C33" s="405"/>
      <c r="D33" s="342">
        <f>G27+G26</f>
        <v>32</v>
      </c>
      <c r="E33" s="343">
        <f>IF(E18=1,D33,IF(E18=2,G27,D27))</f>
        <v>8</v>
      </c>
      <c r="F33" s="343">
        <f>IF(E18=1,D33,IF(E18=2,D33,E33))</f>
        <v>8</v>
      </c>
      <c r="G33" s="343">
        <f>IF(E18=1,D33,IF(E18=2,E33,D33))</f>
        <v>32</v>
      </c>
      <c r="H33" s="343" t="s">
        <v>19</v>
      </c>
      <c r="I33" s="82"/>
      <c r="J33" s="83"/>
      <c r="K33" s="84"/>
      <c r="L33" s="84"/>
      <c r="M33" s="84"/>
      <c r="N33" s="84"/>
      <c r="O33" s="84"/>
      <c r="P33" s="84"/>
      <c r="Q33" s="84"/>
      <c r="R33" s="84"/>
      <c r="S33" s="85"/>
      <c r="T33" s="85"/>
      <c r="U33" s="85"/>
      <c r="V33" s="85"/>
      <c r="W33" s="47"/>
      <c r="X33" s="47"/>
      <c r="Y33" s="47"/>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c r="A34" s="406" t="s">
        <v>55</v>
      </c>
      <c r="B34" s="404"/>
      <c r="C34" s="405"/>
      <c r="D34" s="342">
        <f>G28+G26</f>
        <v>40</v>
      </c>
      <c r="E34" s="343">
        <f>IF(E18=1,D34,IF(E18=2,G28,(D28*C28)))</f>
        <v>16</v>
      </c>
      <c r="F34" s="343">
        <f>IF(E18=1,D34,IF(E18=2,D34,E34))</f>
        <v>16</v>
      </c>
      <c r="G34" s="343">
        <f>IF(E18=1,D34,IF(E18=2,E34,D34))</f>
        <v>40</v>
      </c>
      <c r="H34" s="343" t="s">
        <v>19</v>
      </c>
      <c r="I34" s="82"/>
      <c r="J34" s="86"/>
      <c r="K34" s="85"/>
      <c r="L34" s="85"/>
      <c r="M34" s="85"/>
      <c r="N34" s="85"/>
      <c r="O34" s="85"/>
      <c r="P34" s="85"/>
      <c r="Q34" s="85"/>
      <c r="R34" s="85"/>
      <c r="S34" s="85"/>
      <c r="T34" s="85"/>
      <c r="U34" s="85"/>
      <c r="V34" s="85"/>
      <c r="W34" s="47"/>
      <c r="X34" s="47"/>
      <c r="Y34" s="47"/>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c r="A35" s="6"/>
      <c r="B35" s="59"/>
      <c r="C35" s="59"/>
      <c r="D35" s="59"/>
      <c r="E35" s="87"/>
      <c r="F35" s="88"/>
      <c r="G35" s="88"/>
      <c r="H35" s="89"/>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26" s="55" customFormat="1" ht="24.75" customHeight="1">
      <c r="A36" s="383" t="s">
        <v>118</v>
      </c>
      <c r="B36" s="384"/>
      <c r="C36" s="384"/>
      <c r="D36" s="384"/>
      <c r="E36" s="384"/>
      <c r="F36" s="384"/>
      <c r="G36" s="384"/>
      <c r="H36" s="384"/>
      <c r="I36" s="384"/>
      <c r="J36" s="384"/>
      <c r="K36" s="384"/>
      <c r="L36" s="384"/>
      <c r="M36" s="90"/>
      <c r="N36" s="90"/>
      <c r="O36" s="90"/>
      <c r="P36" s="90"/>
      <c r="Q36" s="90"/>
      <c r="R36" s="91"/>
      <c r="S36" s="91"/>
      <c r="T36" s="91"/>
      <c r="U36" s="91"/>
      <c r="V36" s="91"/>
      <c r="W36" s="91"/>
      <c r="X36" s="91"/>
      <c r="Y36" s="91"/>
      <c r="Z36" s="92"/>
    </row>
    <row r="37" spans="1:49" ht="15.75" customHeight="1">
      <c r="A37" s="407" t="s">
        <v>131</v>
      </c>
      <c r="B37" s="408"/>
      <c r="C37" s="408"/>
      <c r="D37" s="408"/>
      <c r="E37" s="408"/>
      <c r="F37" s="408"/>
      <c r="G37" s="408"/>
      <c r="H37" s="408"/>
      <c r="I37" s="320"/>
      <c r="J37" s="320"/>
      <c r="K37" s="320"/>
      <c r="L37" s="320"/>
      <c r="M37" s="320"/>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c r="A38" s="407" t="s">
        <v>132</v>
      </c>
      <c r="B38" s="408"/>
      <c r="C38" s="408"/>
      <c r="D38" s="408"/>
      <c r="E38" s="408"/>
      <c r="F38" s="408"/>
      <c r="G38" s="408"/>
      <c r="H38" s="408"/>
      <c r="I38" s="408"/>
      <c r="J38" s="408"/>
      <c r="K38" s="408"/>
      <c r="L38" s="408"/>
      <c r="M38" s="408"/>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c r="A39" s="94"/>
      <c r="B39" s="93"/>
      <c r="C39" s="93"/>
      <c r="D39" s="93"/>
      <c r="E39" s="93"/>
      <c r="F39" s="93"/>
      <c r="G39" s="93"/>
      <c r="H39" s="93"/>
      <c r="I39" s="93"/>
      <c r="J39" s="93"/>
      <c r="K39" s="93"/>
      <c r="L39" s="93"/>
      <c r="M39" s="93"/>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8.75">
      <c r="A40" s="95" t="s">
        <v>21</v>
      </c>
      <c r="B40" s="409" t="s">
        <v>0</v>
      </c>
      <c r="C40" s="410"/>
      <c r="D40" s="96"/>
      <c r="E40" s="96"/>
      <c r="F40" s="93"/>
      <c r="G40" s="93"/>
      <c r="H40" s="93"/>
      <c r="I40" s="93"/>
      <c r="J40" s="93"/>
      <c r="K40" s="93"/>
      <c r="L40" s="93"/>
      <c r="M40" s="93"/>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8.75">
      <c r="A41" s="95"/>
      <c r="B41" s="249"/>
      <c r="C41" s="251"/>
      <c r="D41" s="96"/>
      <c r="E41" s="96"/>
      <c r="F41" s="93"/>
      <c r="G41" s="93"/>
      <c r="H41" s="93"/>
      <c r="I41" s="93"/>
      <c r="J41" s="93"/>
      <c r="K41" s="93"/>
      <c r="L41" s="93"/>
      <c r="M41" s="93"/>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9.5" thickBot="1">
      <c r="A42" s="248" t="s">
        <v>22</v>
      </c>
      <c r="B42" s="7"/>
      <c r="C42" s="250"/>
      <c r="D42" s="7"/>
      <c r="E42" s="7"/>
      <c r="F42" s="7"/>
      <c r="G42" s="7"/>
      <c r="H42" s="7"/>
      <c r="I42" s="7"/>
      <c r="J42" s="7"/>
      <c r="K42" s="7"/>
      <c r="L42" s="7"/>
      <c r="M42" s="7"/>
      <c r="N42" s="7"/>
      <c r="O42" s="7"/>
      <c r="P42" s="7"/>
      <c r="Q42" s="7"/>
      <c r="R42" s="7"/>
      <c r="S42" s="8"/>
      <c r="T42" s="8"/>
      <c r="U42" s="8"/>
      <c r="V42" s="8"/>
      <c r="W42" s="8"/>
      <c r="X42" s="8"/>
      <c r="Y42" s="8"/>
      <c r="Z42" s="9"/>
      <c r="AA42" s="70"/>
      <c r="AB42" s="70"/>
      <c r="AC42" s="70"/>
      <c r="AD42" s="70"/>
      <c r="AE42" s="70"/>
      <c r="AF42" s="70"/>
      <c r="AG42" s="70"/>
      <c r="AH42" s="70"/>
      <c r="AI42" s="70"/>
      <c r="AJ42" s="70"/>
      <c r="AK42" s="70"/>
      <c r="AL42" s="10"/>
      <c r="AM42" s="10"/>
      <c r="AN42" s="10"/>
      <c r="AO42" s="10"/>
      <c r="AP42" s="10"/>
      <c r="AQ42" s="10"/>
      <c r="AR42" s="10"/>
      <c r="AS42" s="10"/>
      <c r="AT42" s="10"/>
      <c r="AU42" s="10"/>
      <c r="AV42" s="10"/>
      <c r="AW42" s="10"/>
    </row>
    <row r="43" spans="1:49" s="58" customFormat="1" ht="19.5" customHeight="1" thickBot="1">
      <c r="A43" s="97" t="s">
        <v>23</v>
      </c>
      <c r="B43" s="98" t="s">
        <v>24</v>
      </c>
      <c r="C43" s="99" t="s">
        <v>117</v>
      </c>
      <c r="D43" s="99" t="s">
        <v>30</v>
      </c>
      <c r="E43" s="99" t="s">
        <v>31</v>
      </c>
      <c r="F43" s="99" t="s">
        <v>32</v>
      </c>
      <c r="G43" s="99" t="s">
        <v>33</v>
      </c>
      <c r="H43" s="99" t="s">
        <v>34</v>
      </c>
      <c r="I43" s="99" t="s">
        <v>35</v>
      </c>
      <c r="J43" s="99" t="s">
        <v>36</v>
      </c>
      <c r="K43" s="99" t="s">
        <v>37</v>
      </c>
      <c r="L43" s="99" t="s">
        <v>38</v>
      </c>
      <c r="M43" s="99" t="s">
        <v>39</v>
      </c>
      <c r="N43" s="99" t="s">
        <v>40</v>
      </c>
      <c r="O43" s="99" t="s">
        <v>52</v>
      </c>
      <c r="P43" s="99" t="s">
        <v>51</v>
      </c>
      <c r="Q43" s="99" t="s">
        <v>50</v>
      </c>
      <c r="R43" s="100" t="s">
        <v>49</v>
      </c>
      <c r="S43" s="100" t="s">
        <v>48</v>
      </c>
      <c r="T43" s="100" t="s">
        <v>47</v>
      </c>
      <c r="U43" s="100" t="s">
        <v>46</v>
      </c>
      <c r="V43" s="100" t="s">
        <v>45</v>
      </c>
      <c r="W43" s="100" t="s">
        <v>44</v>
      </c>
      <c r="X43" s="100" t="s">
        <v>43</v>
      </c>
      <c r="Y43" s="100" t="s">
        <v>42</v>
      </c>
      <c r="Z43" s="101" t="s">
        <v>41</v>
      </c>
      <c r="AA43" s="102"/>
      <c r="AB43" s="102"/>
      <c r="AC43" s="102"/>
      <c r="AD43" s="102"/>
      <c r="AE43" s="102"/>
      <c r="AF43" s="102"/>
      <c r="AG43" s="102"/>
      <c r="AH43" s="102"/>
      <c r="AI43" s="102"/>
      <c r="AJ43" s="102"/>
      <c r="AK43" s="102"/>
      <c r="AL43" s="64"/>
      <c r="AM43" s="64"/>
      <c r="AN43" s="64"/>
      <c r="AO43" s="64"/>
      <c r="AP43" s="64"/>
      <c r="AQ43" s="64"/>
      <c r="AR43" s="64"/>
      <c r="AS43" s="64"/>
      <c r="AT43" s="64"/>
      <c r="AU43" s="64"/>
      <c r="AV43" s="64"/>
      <c r="AW43" s="64"/>
    </row>
    <row r="44" spans="1:49" ht="15.75">
      <c r="A44" s="103" t="s">
        <v>160</v>
      </c>
      <c r="B44" s="104">
        <v>2</v>
      </c>
      <c r="C44" s="105" t="s">
        <v>25</v>
      </c>
      <c r="D44" s="106">
        <v>34</v>
      </c>
      <c r="E44" s="107">
        <v>16</v>
      </c>
      <c r="F44" s="106">
        <v>34</v>
      </c>
      <c r="G44" s="107">
        <v>16</v>
      </c>
      <c r="H44" s="106">
        <v>34</v>
      </c>
      <c r="I44" s="107"/>
      <c r="J44" s="107"/>
      <c r="K44" s="107"/>
      <c r="L44" s="107"/>
      <c r="M44" s="107"/>
      <c r="N44" s="108"/>
      <c r="O44" s="108"/>
      <c r="P44" s="108"/>
      <c r="Q44" s="109"/>
      <c r="R44" s="109"/>
      <c r="S44" s="109"/>
      <c r="T44" s="109"/>
      <c r="U44" s="109"/>
      <c r="V44" s="109"/>
      <c r="W44" s="109"/>
      <c r="X44" s="109"/>
      <c r="Y44" s="110"/>
      <c r="Z44" s="111"/>
      <c r="AA44" s="70"/>
      <c r="AB44" s="70"/>
      <c r="AC44" s="70"/>
      <c r="AD44" s="70"/>
      <c r="AE44" s="70"/>
      <c r="AF44" s="70"/>
      <c r="AG44" s="70"/>
      <c r="AH44" s="70"/>
      <c r="AI44" s="70"/>
      <c r="AJ44" s="70"/>
      <c r="AK44" s="70"/>
      <c r="AL44" s="10"/>
      <c r="AM44" s="10"/>
      <c r="AN44" s="10"/>
      <c r="AO44" s="10"/>
      <c r="AP44" s="10"/>
      <c r="AQ44" s="10"/>
      <c r="AR44" s="10"/>
      <c r="AS44" s="10"/>
      <c r="AT44" s="10"/>
      <c r="AU44" s="10"/>
      <c r="AV44" s="10"/>
      <c r="AW44" s="10"/>
    </row>
    <row r="45" spans="1:49" ht="15.75">
      <c r="A45" s="103" t="s">
        <v>161</v>
      </c>
      <c r="B45" s="112">
        <v>2</v>
      </c>
      <c r="C45" s="105" t="s">
        <v>26</v>
      </c>
      <c r="D45" s="113">
        <v>34</v>
      </c>
      <c r="E45" s="114">
        <v>16</v>
      </c>
      <c r="F45" s="113">
        <v>34</v>
      </c>
      <c r="G45" s="114">
        <v>16</v>
      </c>
      <c r="H45" s="113">
        <v>34</v>
      </c>
      <c r="I45" s="114"/>
      <c r="J45" s="113"/>
      <c r="K45" s="113"/>
      <c r="L45" s="113"/>
      <c r="M45" s="113"/>
      <c r="N45" s="115"/>
      <c r="O45" s="115"/>
      <c r="P45" s="115"/>
      <c r="Q45" s="116"/>
      <c r="R45" s="116"/>
      <c r="S45" s="116"/>
      <c r="T45" s="116"/>
      <c r="U45" s="116"/>
      <c r="V45" s="116"/>
      <c r="W45" s="116"/>
      <c r="X45" s="116"/>
      <c r="Y45" s="117"/>
      <c r="Z45" s="118"/>
      <c r="AA45" s="70"/>
      <c r="AB45" s="70"/>
      <c r="AC45" s="70"/>
      <c r="AD45" s="70"/>
      <c r="AE45" s="70"/>
      <c r="AF45" s="70"/>
      <c r="AG45" s="70"/>
      <c r="AH45" s="70"/>
      <c r="AI45" s="70"/>
      <c r="AJ45" s="70"/>
      <c r="AK45" s="70"/>
      <c r="AL45" s="10"/>
      <c r="AM45" s="10"/>
      <c r="AN45" s="10"/>
      <c r="AO45" s="10"/>
      <c r="AP45" s="10"/>
      <c r="AQ45" s="10"/>
      <c r="AR45" s="10"/>
      <c r="AS45" s="10"/>
      <c r="AT45" s="10"/>
      <c r="AU45" s="10"/>
      <c r="AV45" s="10"/>
      <c r="AW45" s="10"/>
    </row>
    <row r="46" spans="1:49" ht="15.75">
      <c r="A46" s="103" t="s">
        <v>162</v>
      </c>
      <c r="B46" s="112">
        <v>2</v>
      </c>
      <c r="C46" s="105" t="s">
        <v>27</v>
      </c>
      <c r="D46" s="113">
        <v>34</v>
      </c>
      <c r="E46" s="114">
        <v>16</v>
      </c>
      <c r="F46" s="113">
        <v>34</v>
      </c>
      <c r="G46" s="114">
        <v>16</v>
      </c>
      <c r="H46" s="113"/>
      <c r="I46" s="114"/>
      <c r="J46" s="113"/>
      <c r="K46" s="113"/>
      <c r="L46" s="113"/>
      <c r="M46" s="113"/>
      <c r="N46" s="115"/>
      <c r="O46" s="115"/>
      <c r="P46" s="115"/>
      <c r="Q46" s="116"/>
      <c r="R46" s="116"/>
      <c r="S46" s="116"/>
      <c r="T46" s="116"/>
      <c r="U46" s="116"/>
      <c r="V46" s="116"/>
      <c r="W46" s="116"/>
      <c r="X46" s="116"/>
      <c r="Y46" s="117"/>
      <c r="Z46" s="118"/>
      <c r="AA46" s="70"/>
      <c r="AB46" s="70"/>
      <c r="AC46" s="70"/>
      <c r="AD46" s="70"/>
      <c r="AE46" s="70"/>
      <c r="AF46" s="70"/>
      <c r="AG46" s="70"/>
      <c r="AH46" s="70"/>
      <c r="AI46" s="70"/>
      <c r="AJ46" s="70"/>
      <c r="AK46" s="70"/>
      <c r="AL46" s="10"/>
      <c r="AM46" s="10"/>
      <c r="AN46" s="10"/>
      <c r="AO46" s="10"/>
      <c r="AP46" s="10"/>
      <c r="AQ46" s="10"/>
      <c r="AR46" s="10"/>
      <c r="AS46" s="10"/>
      <c r="AT46" s="10"/>
      <c r="AU46" s="10"/>
      <c r="AV46" s="10"/>
      <c r="AW46" s="10"/>
    </row>
    <row r="47" spans="1:49" ht="15.75">
      <c r="A47" s="103" t="s">
        <v>163</v>
      </c>
      <c r="B47" s="112">
        <v>1</v>
      </c>
      <c r="C47" s="105" t="s">
        <v>17</v>
      </c>
      <c r="D47" s="113">
        <v>26</v>
      </c>
      <c r="E47" s="114">
        <v>8</v>
      </c>
      <c r="F47" s="113">
        <v>26</v>
      </c>
      <c r="G47" s="114">
        <v>8</v>
      </c>
      <c r="H47" s="113"/>
      <c r="I47" s="114"/>
      <c r="J47" s="113"/>
      <c r="K47" s="113"/>
      <c r="L47" s="113"/>
      <c r="M47" s="113"/>
      <c r="N47" s="115"/>
      <c r="O47" s="115"/>
      <c r="P47" s="115"/>
      <c r="Q47" s="116"/>
      <c r="R47" s="116"/>
      <c r="S47" s="116"/>
      <c r="T47" s="116"/>
      <c r="U47" s="116"/>
      <c r="V47" s="116"/>
      <c r="W47" s="116"/>
      <c r="X47" s="116"/>
      <c r="Y47" s="117"/>
      <c r="Z47" s="118"/>
      <c r="AA47" s="70"/>
      <c r="AB47" s="70"/>
      <c r="AC47" s="70"/>
      <c r="AD47" s="70"/>
      <c r="AE47" s="70"/>
      <c r="AF47" s="70"/>
      <c r="AG47" s="70"/>
      <c r="AH47" s="70"/>
      <c r="AI47" s="70"/>
      <c r="AJ47" s="70"/>
      <c r="AK47" s="70"/>
      <c r="AL47" s="10"/>
      <c r="AM47" s="10"/>
      <c r="AN47" s="10"/>
      <c r="AO47" s="10"/>
      <c r="AP47" s="10"/>
      <c r="AQ47" s="10"/>
      <c r="AR47" s="10"/>
      <c r="AS47" s="10"/>
      <c r="AT47" s="10"/>
      <c r="AU47" s="10"/>
      <c r="AV47" s="10"/>
      <c r="AW47" s="10"/>
    </row>
    <row r="48" spans="1:49" ht="15.75">
      <c r="A48" s="119" t="s">
        <v>164</v>
      </c>
      <c r="B48" s="112">
        <v>2</v>
      </c>
      <c r="C48" s="105" t="s">
        <v>28</v>
      </c>
      <c r="D48" s="113"/>
      <c r="E48" s="113"/>
      <c r="F48" s="113">
        <v>34</v>
      </c>
      <c r="G48" s="114">
        <v>16</v>
      </c>
      <c r="H48" s="113">
        <v>34</v>
      </c>
      <c r="I48" s="114">
        <v>16</v>
      </c>
      <c r="J48" s="113">
        <v>34</v>
      </c>
      <c r="K48" s="113"/>
      <c r="L48" s="113"/>
      <c r="M48" s="113"/>
      <c r="N48" s="115"/>
      <c r="O48" s="115"/>
      <c r="P48" s="115"/>
      <c r="Q48" s="116"/>
      <c r="R48" s="116"/>
      <c r="S48" s="116"/>
      <c r="T48" s="116"/>
      <c r="U48" s="116"/>
      <c r="V48" s="116"/>
      <c r="W48" s="116"/>
      <c r="X48" s="116"/>
      <c r="Y48" s="117"/>
      <c r="Z48" s="118"/>
      <c r="AA48" s="70"/>
      <c r="AB48" s="70"/>
      <c r="AC48" s="70"/>
      <c r="AD48" s="70"/>
      <c r="AE48" s="70"/>
      <c r="AF48" s="70"/>
      <c r="AG48" s="70"/>
      <c r="AH48" s="70"/>
      <c r="AI48" s="70"/>
      <c r="AJ48" s="70"/>
      <c r="AK48" s="70"/>
      <c r="AL48" s="10"/>
      <c r="AM48" s="10"/>
      <c r="AN48" s="10"/>
      <c r="AO48" s="10"/>
      <c r="AP48" s="10"/>
      <c r="AQ48" s="10"/>
      <c r="AR48" s="10"/>
      <c r="AS48" s="10"/>
      <c r="AT48" s="10"/>
      <c r="AU48" s="10"/>
      <c r="AV48" s="10"/>
      <c r="AW48" s="10"/>
    </row>
    <row r="49" spans="1:49" ht="15.75">
      <c r="A49" s="119" t="s">
        <v>165</v>
      </c>
      <c r="B49" s="112">
        <v>2</v>
      </c>
      <c r="C49" s="105" t="s">
        <v>29</v>
      </c>
      <c r="D49" s="113"/>
      <c r="E49" s="113"/>
      <c r="F49" s="113">
        <v>34</v>
      </c>
      <c r="G49" s="114">
        <v>16</v>
      </c>
      <c r="H49" s="113">
        <v>34</v>
      </c>
      <c r="I49" s="114">
        <v>16</v>
      </c>
      <c r="J49" s="113">
        <v>34</v>
      </c>
      <c r="K49" s="113"/>
      <c r="L49" s="113"/>
      <c r="M49" s="113"/>
      <c r="N49" s="115"/>
      <c r="O49" s="115"/>
      <c r="P49" s="115"/>
      <c r="Q49" s="116"/>
      <c r="R49" s="116"/>
      <c r="S49" s="116"/>
      <c r="T49" s="116"/>
      <c r="U49" s="116"/>
      <c r="V49" s="116"/>
      <c r="W49" s="116"/>
      <c r="X49" s="116"/>
      <c r="Y49" s="117"/>
      <c r="Z49" s="118"/>
      <c r="AA49" s="70"/>
      <c r="AB49" s="70"/>
      <c r="AC49" s="70"/>
      <c r="AD49" s="70"/>
      <c r="AE49" s="70"/>
      <c r="AF49" s="70"/>
      <c r="AG49" s="70"/>
      <c r="AH49" s="70"/>
      <c r="AI49" s="70"/>
      <c r="AJ49" s="70"/>
      <c r="AK49" s="70"/>
      <c r="AL49" s="10"/>
      <c r="AM49" s="10"/>
      <c r="AN49" s="10"/>
      <c r="AO49" s="10"/>
      <c r="AP49" s="10"/>
      <c r="AQ49" s="10"/>
      <c r="AR49" s="10"/>
      <c r="AS49" s="10"/>
      <c r="AT49" s="10"/>
      <c r="AU49" s="10"/>
      <c r="AV49" s="10"/>
      <c r="AW49" s="10"/>
    </row>
    <row r="50" spans="1:49" ht="15.75">
      <c r="A50" s="119" t="s">
        <v>166</v>
      </c>
      <c r="B50" s="112">
        <v>1</v>
      </c>
      <c r="C50" s="120" t="s">
        <v>18</v>
      </c>
      <c r="D50" s="113"/>
      <c r="E50" s="113"/>
      <c r="F50" s="113">
        <v>26</v>
      </c>
      <c r="G50" s="114">
        <v>8</v>
      </c>
      <c r="H50" s="113">
        <v>26</v>
      </c>
      <c r="I50" s="114">
        <v>8</v>
      </c>
      <c r="J50" s="113">
        <v>8</v>
      </c>
      <c r="K50" s="113"/>
      <c r="L50" s="113"/>
      <c r="M50" s="113"/>
      <c r="N50" s="115"/>
      <c r="O50" s="115"/>
      <c r="P50" s="115"/>
      <c r="Q50" s="116"/>
      <c r="R50" s="116"/>
      <c r="S50" s="116"/>
      <c r="T50" s="116"/>
      <c r="U50" s="116"/>
      <c r="V50" s="116"/>
      <c r="W50" s="116"/>
      <c r="X50" s="116"/>
      <c r="Y50" s="117"/>
      <c r="Z50" s="118"/>
      <c r="AA50" s="70"/>
      <c r="AB50" s="70"/>
      <c r="AC50" s="70"/>
      <c r="AD50" s="70"/>
      <c r="AE50" s="70"/>
      <c r="AF50" s="70"/>
      <c r="AG50" s="70"/>
      <c r="AH50" s="70"/>
      <c r="AI50" s="70"/>
      <c r="AJ50" s="70"/>
      <c r="AK50" s="70"/>
      <c r="AL50" s="10"/>
      <c r="AM50" s="10"/>
      <c r="AN50" s="10"/>
      <c r="AO50" s="10"/>
      <c r="AP50" s="10"/>
      <c r="AQ50" s="10"/>
      <c r="AR50" s="10"/>
      <c r="AS50" s="10"/>
      <c r="AT50" s="10"/>
      <c r="AU50" s="10"/>
      <c r="AV50" s="10"/>
      <c r="AW50" s="10"/>
    </row>
    <row r="51" spans="1:49" ht="15.75">
      <c r="A51" s="355" t="s">
        <v>153</v>
      </c>
      <c r="B51" s="112">
        <v>1</v>
      </c>
      <c r="C51" s="120" t="s">
        <v>15</v>
      </c>
      <c r="D51" s="113"/>
      <c r="E51" s="113"/>
      <c r="F51" s="113"/>
      <c r="G51" s="114"/>
      <c r="H51" s="121"/>
      <c r="I51" s="113"/>
      <c r="J51" s="113">
        <v>26</v>
      </c>
      <c r="K51" s="114">
        <v>8</v>
      </c>
      <c r="L51" s="113">
        <v>26</v>
      </c>
      <c r="M51" s="114">
        <v>8</v>
      </c>
      <c r="N51" s="115"/>
      <c r="O51" s="115"/>
      <c r="P51" s="115"/>
      <c r="Q51" s="116"/>
      <c r="R51" s="116"/>
      <c r="S51" s="116"/>
      <c r="T51" s="116"/>
      <c r="U51" s="116"/>
      <c r="V51" s="116"/>
      <c r="W51" s="116"/>
      <c r="X51" s="116"/>
      <c r="Y51" s="117"/>
      <c r="Z51" s="118"/>
      <c r="AA51" s="70"/>
      <c r="AB51" s="70"/>
      <c r="AC51" s="70"/>
      <c r="AD51" s="70"/>
      <c r="AE51" s="70"/>
      <c r="AF51" s="70"/>
      <c r="AG51" s="70"/>
      <c r="AH51" s="70"/>
      <c r="AI51" s="70"/>
      <c r="AJ51" s="70"/>
      <c r="AK51" s="70"/>
      <c r="AL51" s="10"/>
      <c r="AM51" s="10"/>
      <c r="AN51" s="10"/>
      <c r="AO51" s="10"/>
      <c r="AP51" s="10"/>
      <c r="AQ51" s="10"/>
      <c r="AR51" s="10"/>
      <c r="AS51" s="10"/>
      <c r="AT51" s="10"/>
      <c r="AU51" s="10"/>
      <c r="AV51" s="10"/>
      <c r="AW51" s="10"/>
    </row>
    <row r="52" spans="1:49" ht="15.75">
      <c r="A52" s="355" t="s">
        <v>148</v>
      </c>
      <c r="B52" s="112">
        <v>1</v>
      </c>
      <c r="C52" s="120" t="s">
        <v>16</v>
      </c>
      <c r="D52" s="113"/>
      <c r="E52" s="113"/>
      <c r="F52" s="113"/>
      <c r="G52" s="113"/>
      <c r="H52" s="122"/>
      <c r="I52" s="113"/>
      <c r="J52" s="113">
        <v>26</v>
      </c>
      <c r="K52" s="114">
        <v>8</v>
      </c>
      <c r="L52" s="113">
        <v>26</v>
      </c>
      <c r="M52" s="114">
        <v>8</v>
      </c>
      <c r="N52" s="115"/>
      <c r="O52" s="115"/>
      <c r="P52" s="115"/>
      <c r="Q52" s="116"/>
      <c r="R52" s="116"/>
      <c r="S52" s="116"/>
      <c r="T52" s="116"/>
      <c r="U52" s="116"/>
      <c r="V52" s="116"/>
      <c r="W52" s="116"/>
      <c r="X52" s="116"/>
      <c r="Y52" s="117"/>
      <c r="Z52" s="118"/>
      <c r="AA52" s="70"/>
      <c r="AB52" s="70"/>
      <c r="AC52" s="70"/>
      <c r="AD52" s="70"/>
      <c r="AE52" s="70"/>
      <c r="AF52" s="70"/>
      <c r="AG52" s="70"/>
      <c r="AH52" s="70"/>
      <c r="AI52" s="70"/>
      <c r="AJ52" s="70"/>
      <c r="AK52" s="70"/>
      <c r="AL52" s="10"/>
      <c r="AM52" s="10"/>
      <c r="AN52" s="10"/>
      <c r="AO52" s="10"/>
      <c r="AP52" s="10"/>
      <c r="AQ52" s="10"/>
      <c r="AR52" s="10"/>
      <c r="AS52" s="10"/>
      <c r="AT52" s="10"/>
      <c r="AU52" s="10"/>
      <c r="AV52" s="10"/>
      <c r="AW52" s="10"/>
    </row>
    <row r="53" spans="1:49" ht="15.75">
      <c r="A53" s="356" t="s">
        <v>158</v>
      </c>
      <c r="B53" s="112">
        <v>1</v>
      </c>
      <c r="C53" s="120" t="s">
        <v>14</v>
      </c>
      <c r="D53" s="113"/>
      <c r="E53" s="113"/>
      <c r="F53" s="113"/>
      <c r="G53" s="113"/>
      <c r="H53" s="113"/>
      <c r="I53" s="113"/>
      <c r="J53" s="113">
        <v>26</v>
      </c>
      <c r="K53" s="114">
        <v>8</v>
      </c>
      <c r="L53" s="113">
        <v>26</v>
      </c>
      <c r="M53" s="114">
        <v>8</v>
      </c>
      <c r="N53" s="115"/>
      <c r="O53" s="115"/>
      <c r="P53" s="115"/>
      <c r="Q53" s="116"/>
      <c r="R53" s="116"/>
      <c r="S53" s="116"/>
      <c r="T53" s="116"/>
      <c r="U53" s="116"/>
      <c r="V53" s="116"/>
      <c r="W53" s="116"/>
      <c r="X53" s="116"/>
      <c r="Y53" s="117"/>
      <c r="Z53" s="118"/>
      <c r="AA53" s="70"/>
      <c r="AB53" s="70"/>
      <c r="AC53" s="70"/>
      <c r="AD53" s="70"/>
      <c r="AE53" s="70"/>
      <c r="AF53" s="70"/>
      <c r="AG53" s="70"/>
      <c r="AH53" s="70"/>
      <c r="AI53" s="70"/>
      <c r="AJ53" s="70"/>
      <c r="AK53" s="70"/>
      <c r="AL53" s="10"/>
      <c r="AM53" s="10"/>
      <c r="AN53" s="10"/>
      <c r="AO53" s="10"/>
      <c r="AP53" s="10"/>
      <c r="AQ53" s="10"/>
      <c r="AR53" s="10"/>
      <c r="AS53" s="10"/>
      <c r="AT53" s="10"/>
      <c r="AU53" s="10"/>
      <c r="AV53" s="10"/>
      <c r="AW53" s="10"/>
    </row>
    <row r="54" spans="1:49" ht="15.75">
      <c r="A54" s="357" t="s">
        <v>159</v>
      </c>
      <c r="B54" s="112">
        <v>1</v>
      </c>
      <c r="C54" s="120" t="s">
        <v>13</v>
      </c>
      <c r="D54" s="113"/>
      <c r="E54" s="113"/>
      <c r="F54" s="113"/>
      <c r="G54" s="113"/>
      <c r="H54" s="113"/>
      <c r="I54" s="113"/>
      <c r="J54" s="113">
        <v>26</v>
      </c>
      <c r="K54" s="114">
        <v>8</v>
      </c>
      <c r="L54" s="113">
        <v>26</v>
      </c>
      <c r="M54" s="114">
        <v>8</v>
      </c>
      <c r="N54" s="115"/>
      <c r="O54" s="115"/>
      <c r="P54" s="115"/>
      <c r="Q54" s="116"/>
      <c r="R54" s="116"/>
      <c r="S54" s="116"/>
      <c r="T54" s="116"/>
      <c r="U54" s="116"/>
      <c r="V54" s="116"/>
      <c r="W54" s="116"/>
      <c r="X54" s="116"/>
      <c r="Y54" s="117"/>
      <c r="Z54" s="118"/>
      <c r="AA54" s="70"/>
      <c r="AB54" s="70"/>
      <c r="AC54" s="70"/>
      <c r="AD54" s="70"/>
      <c r="AE54" s="70"/>
      <c r="AF54" s="70"/>
      <c r="AG54" s="70"/>
      <c r="AH54" s="70"/>
      <c r="AI54" s="70"/>
      <c r="AJ54" s="70"/>
      <c r="AK54" s="70"/>
      <c r="AL54" s="10"/>
      <c r="AM54" s="10"/>
      <c r="AN54" s="10"/>
      <c r="AO54" s="10"/>
      <c r="AP54" s="10"/>
      <c r="AQ54" s="10"/>
      <c r="AR54" s="10"/>
      <c r="AS54" s="10"/>
      <c r="AT54" s="10"/>
      <c r="AU54" s="10"/>
      <c r="AV54" s="10"/>
      <c r="AW54" s="10"/>
    </row>
    <row r="55" spans="1:49" ht="15.75">
      <c r="A55" s="123"/>
      <c r="B55" s="124"/>
      <c r="C55" s="125"/>
      <c r="D55" s="115"/>
      <c r="E55" s="115"/>
      <c r="F55" s="115"/>
      <c r="G55" s="126"/>
      <c r="H55" s="127"/>
      <c r="I55" s="115"/>
      <c r="J55" s="115"/>
      <c r="K55" s="126"/>
      <c r="L55" s="115"/>
      <c r="M55" s="126"/>
      <c r="N55" s="115"/>
      <c r="O55" s="115"/>
      <c r="P55" s="115"/>
      <c r="Q55" s="116"/>
      <c r="R55" s="116"/>
      <c r="S55" s="116"/>
      <c r="T55" s="116"/>
      <c r="U55" s="116"/>
      <c r="V55" s="116"/>
      <c r="W55" s="116"/>
      <c r="X55" s="116"/>
      <c r="Y55" s="117"/>
      <c r="Z55" s="118"/>
      <c r="AA55" s="70"/>
      <c r="AB55" s="70"/>
      <c r="AC55" s="70"/>
      <c r="AD55" s="70"/>
      <c r="AE55" s="70"/>
      <c r="AF55" s="70"/>
      <c r="AG55" s="70"/>
      <c r="AH55" s="70"/>
      <c r="AI55" s="70"/>
      <c r="AJ55" s="70"/>
      <c r="AK55" s="70"/>
      <c r="AL55" s="10"/>
      <c r="AM55" s="10"/>
      <c r="AN55" s="10"/>
      <c r="AO55" s="10"/>
      <c r="AP55" s="10"/>
      <c r="AQ55" s="10"/>
      <c r="AR55" s="10"/>
      <c r="AS55" s="10"/>
      <c r="AT55" s="10"/>
      <c r="AU55" s="10"/>
      <c r="AV55" s="10"/>
      <c r="AW55" s="10"/>
    </row>
    <row r="56" spans="1:49" ht="15.75">
      <c r="A56" s="123"/>
      <c r="B56" s="124"/>
      <c r="C56" s="125"/>
      <c r="D56" s="115"/>
      <c r="E56" s="115"/>
      <c r="F56" s="115"/>
      <c r="G56" s="126"/>
      <c r="H56" s="127"/>
      <c r="I56" s="115"/>
      <c r="J56" s="115"/>
      <c r="K56" s="126"/>
      <c r="L56" s="115"/>
      <c r="M56" s="126"/>
      <c r="N56" s="115"/>
      <c r="O56" s="115"/>
      <c r="P56" s="115"/>
      <c r="Q56" s="116"/>
      <c r="R56" s="116"/>
      <c r="S56" s="116"/>
      <c r="T56" s="116"/>
      <c r="U56" s="116"/>
      <c r="V56" s="116"/>
      <c r="W56" s="116"/>
      <c r="X56" s="116"/>
      <c r="Y56" s="117"/>
      <c r="Z56" s="118"/>
      <c r="AA56" s="70"/>
      <c r="AB56" s="70"/>
      <c r="AC56" s="70"/>
      <c r="AD56" s="70"/>
      <c r="AE56" s="70"/>
      <c r="AF56" s="70"/>
      <c r="AG56" s="70"/>
      <c r="AH56" s="70"/>
      <c r="AI56" s="70"/>
      <c r="AJ56" s="70"/>
      <c r="AK56" s="70"/>
      <c r="AL56" s="10"/>
      <c r="AM56" s="10"/>
      <c r="AN56" s="10"/>
      <c r="AO56" s="10"/>
      <c r="AP56" s="10"/>
      <c r="AQ56" s="10"/>
      <c r="AR56" s="10"/>
      <c r="AS56" s="10"/>
      <c r="AT56" s="10"/>
      <c r="AU56" s="10"/>
      <c r="AV56" s="10"/>
      <c r="AW56" s="10"/>
    </row>
    <row r="57" spans="1:49" ht="15.75">
      <c r="A57" s="123"/>
      <c r="B57" s="124"/>
      <c r="C57" s="125"/>
      <c r="D57" s="115"/>
      <c r="E57" s="115"/>
      <c r="F57" s="115"/>
      <c r="G57" s="126"/>
      <c r="H57" s="127"/>
      <c r="I57" s="115"/>
      <c r="J57" s="115"/>
      <c r="K57" s="126"/>
      <c r="L57" s="115"/>
      <c r="M57" s="126"/>
      <c r="N57" s="115"/>
      <c r="O57" s="115"/>
      <c r="P57" s="115"/>
      <c r="Q57" s="116"/>
      <c r="R57" s="116"/>
      <c r="S57" s="116"/>
      <c r="T57" s="116"/>
      <c r="U57" s="116"/>
      <c r="V57" s="116"/>
      <c r="W57" s="116"/>
      <c r="X57" s="116"/>
      <c r="Y57" s="117"/>
      <c r="Z57" s="118"/>
      <c r="AA57" s="70"/>
      <c r="AB57" s="70"/>
      <c r="AC57" s="70"/>
      <c r="AD57" s="70"/>
      <c r="AE57" s="70"/>
      <c r="AF57" s="70"/>
      <c r="AG57" s="70"/>
      <c r="AH57" s="70"/>
      <c r="AI57" s="70"/>
      <c r="AJ57" s="70"/>
      <c r="AK57" s="70"/>
      <c r="AL57" s="10"/>
      <c r="AM57" s="10"/>
      <c r="AN57" s="10"/>
      <c r="AO57" s="10"/>
      <c r="AP57" s="10"/>
      <c r="AQ57" s="10"/>
      <c r="AR57" s="10"/>
      <c r="AS57" s="10"/>
      <c r="AT57" s="10"/>
      <c r="AU57" s="10"/>
      <c r="AV57" s="10"/>
      <c r="AW57" s="10"/>
    </row>
    <row r="58" spans="1:49" ht="15.75">
      <c r="A58" s="123"/>
      <c r="B58" s="124"/>
      <c r="C58" s="125"/>
      <c r="D58" s="115"/>
      <c r="E58" s="115"/>
      <c r="F58" s="115"/>
      <c r="G58" s="126"/>
      <c r="H58" s="127"/>
      <c r="I58" s="115"/>
      <c r="J58" s="115"/>
      <c r="K58" s="126"/>
      <c r="L58" s="115"/>
      <c r="M58" s="126"/>
      <c r="N58" s="115"/>
      <c r="O58" s="115"/>
      <c r="P58" s="115"/>
      <c r="Q58" s="116"/>
      <c r="R58" s="116"/>
      <c r="S58" s="116"/>
      <c r="T58" s="116"/>
      <c r="U58" s="116"/>
      <c r="V58" s="116"/>
      <c r="W58" s="116"/>
      <c r="X58" s="116"/>
      <c r="Y58" s="117"/>
      <c r="Z58" s="118"/>
      <c r="AA58" s="70"/>
      <c r="AB58" s="70"/>
      <c r="AC58" s="70"/>
      <c r="AD58" s="70"/>
      <c r="AE58" s="70"/>
      <c r="AF58" s="70"/>
      <c r="AG58" s="70"/>
      <c r="AH58" s="70"/>
      <c r="AI58" s="70"/>
      <c r="AJ58" s="70"/>
      <c r="AK58" s="70"/>
      <c r="AL58" s="10"/>
      <c r="AM58" s="10"/>
      <c r="AN58" s="10"/>
      <c r="AO58" s="10"/>
      <c r="AP58" s="10"/>
      <c r="AQ58" s="10"/>
      <c r="AR58" s="10"/>
      <c r="AS58" s="10"/>
      <c r="AT58" s="10"/>
      <c r="AU58" s="10"/>
      <c r="AV58" s="10"/>
      <c r="AW58" s="10"/>
    </row>
    <row r="59" spans="1:49" ht="15.75">
      <c r="A59" s="123"/>
      <c r="B59" s="124"/>
      <c r="C59" s="125"/>
      <c r="D59" s="115"/>
      <c r="E59" s="115"/>
      <c r="F59" s="115"/>
      <c r="G59" s="126"/>
      <c r="H59" s="127"/>
      <c r="I59" s="115"/>
      <c r="J59" s="115"/>
      <c r="K59" s="126"/>
      <c r="L59" s="115"/>
      <c r="M59" s="126"/>
      <c r="N59" s="115"/>
      <c r="O59" s="115"/>
      <c r="P59" s="115"/>
      <c r="Q59" s="116"/>
      <c r="R59" s="116"/>
      <c r="S59" s="116"/>
      <c r="T59" s="116"/>
      <c r="U59" s="116"/>
      <c r="V59" s="116"/>
      <c r="W59" s="116"/>
      <c r="X59" s="116"/>
      <c r="Y59" s="117"/>
      <c r="Z59" s="118"/>
      <c r="AA59" s="70"/>
      <c r="AB59" s="70"/>
      <c r="AC59" s="70"/>
      <c r="AD59" s="70"/>
      <c r="AE59" s="70"/>
      <c r="AF59" s="70"/>
      <c r="AG59" s="70"/>
      <c r="AH59" s="70"/>
      <c r="AI59" s="70"/>
      <c r="AJ59" s="70"/>
      <c r="AK59" s="70"/>
      <c r="AL59" s="10"/>
      <c r="AM59" s="10"/>
      <c r="AN59" s="10"/>
      <c r="AO59" s="10"/>
      <c r="AP59" s="10"/>
      <c r="AQ59" s="10"/>
      <c r="AR59" s="10"/>
      <c r="AS59" s="10"/>
      <c r="AT59" s="10"/>
      <c r="AU59" s="10"/>
      <c r="AV59" s="10"/>
      <c r="AW59" s="10"/>
    </row>
    <row r="60" spans="1:49" ht="15.75">
      <c r="A60" s="123"/>
      <c r="B60" s="124"/>
      <c r="C60" s="125"/>
      <c r="D60" s="115"/>
      <c r="E60" s="115"/>
      <c r="F60" s="115"/>
      <c r="G60" s="126"/>
      <c r="H60" s="127"/>
      <c r="I60" s="115"/>
      <c r="J60" s="115"/>
      <c r="K60" s="126"/>
      <c r="L60" s="115"/>
      <c r="M60" s="126"/>
      <c r="N60" s="115"/>
      <c r="O60" s="115"/>
      <c r="P60" s="115"/>
      <c r="Q60" s="116"/>
      <c r="R60" s="116"/>
      <c r="S60" s="116"/>
      <c r="T60" s="116"/>
      <c r="U60" s="116"/>
      <c r="V60" s="116"/>
      <c r="W60" s="116"/>
      <c r="X60" s="116"/>
      <c r="Y60" s="117"/>
      <c r="Z60" s="118"/>
      <c r="AA60" s="70"/>
      <c r="AB60" s="70"/>
      <c r="AC60" s="70"/>
      <c r="AD60" s="70"/>
      <c r="AE60" s="70"/>
      <c r="AF60" s="70"/>
      <c r="AG60" s="70"/>
      <c r="AH60" s="70"/>
      <c r="AI60" s="70"/>
      <c r="AJ60" s="70"/>
      <c r="AK60" s="70"/>
      <c r="AL60" s="10"/>
      <c r="AM60" s="10"/>
      <c r="AN60" s="10"/>
      <c r="AO60" s="10"/>
      <c r="AP60" s="10"/>
      <c r="AQ60" s="10"/>
      <c r="AR60" s="10"/>
      <c r="AS60" s="10"/>
      <c r="AT60" s="10"/>
      <c r="AU60" s="10"/>
      <c r="AV60" s="10"/>
      <c r="AW60" s="10"/>
    </row>
    <row r="61" spans="1:49" ht="15.75">
      <c r="A61" s="123"/>
      <c r="B61" s="124"/>
      <c r="C61" s="125"/>
      <c r="D61" s="115"/>
      <c r="E61" s="115"/>
      <c r="F61" s="115"/>
      <c r="G61" s="126"/>
      <c r="H61" s="127"/>
      <c r="I61" s="115"/>
      <c r="J61" s="115"/>
      <c r="K61" s="126"/>
      <c r="L61" s="115"/>
      <c r="M61" s="126"/>
      <c r="N61" s="115"/>
      <c r="O61" s="115"/>
      <c r="P61" s="115"/>
      <c r="Q61" s="116"/>
      <c r="R61" s="116"/>
      <c r="S61" s="116"/>
      <c r="T61" s="116"/>
      <c r="U61" s="116"/>
      <c r="V61" s="116"/>
      <c r="W61" s="116"/>
      <c r="X61" s="116"/>
      <c r="Y61" s="117"/>
      <c r="Z61" s="118"/>
      <c r="AA61" s="70"/>
      <c r="AB61" s="70"/>
      <c r="AC61" s="70"/>
      <c r="AD61" s="70"/>
      <c r="AE61" s="70"/>
      <c r="AF61" s="70"/>
      <c r="AG61" s="70"/>
      <c r="AH61" s="70"/>
      <c r="AI61" s="70"/>
      <c r="AJ61" s="70"/>
      <c r="AK61" s="70"/>
      <c r="AL61" s="10"/>
      <c r="AM61" s="10"/>
      <c r="AN61" s="10"/>
      <c r="AO61" s="10"/>
      <c r="AP61" s="10"/>
      <c r="AQ61" s="10"/>
      <c r="AR61" s="10"/>
      <c r="AS61" s="10"/>
      <c r="AT61" s="10"/>
      <c r="AU61" s="10"/>
      <c r="AV61" s="10"/>
      <c r="AW61" s="10"/>
    </row>
    <row r="62" spans="1:49" ht="15.75">
      <c r="A62" s="123"/>
      <c r="B62" s="124"/>
      <c r="C62" s="125"/>
      <c r="D62" s="115"/>
      <c r="E62" s="115"/>
      <c r="F62" s="115"/>
      <c r="G62" s="126"/>
      <c r="H62" s="127"/>
      <c r="I62" s="115"/>
      <c r="J62" s="115"/>
      <c r="K62" s="126"/>
      <c r="L62" s="115"/>
      <c r="M62" s="126"/>
      <c r="N62" s="115"/>
      <c r="O62" s="115"/>
      <c r="P62" s="115"/>
      <c r="Q62" s="116"/>
      <c r="R62" s="116"/>
      <c r="S62" s="116"/>
      <c r="T62" s="116"/>
      <c r="U62" s="116"/>
      <c r="V62" s="116"/>
      <c r="W62" s="116"/>
      <c r="X62" s="116"/>
      <c r="Y62" s="117"/>
      <c r="Z62" s="118"/>
      <c r="AA62" s="70"/>
      <c r="AB62" s="70"/>
      <c r="AC62" s="70"/>
      <c r="AD62" s="70"/>
      <c r="AE62" s="70"/>
      <c r="AF62" s="70"/>
      <c r="AG62" s="70"/>
      <c r="AH62" s="70"/>
      <c r="AI62" s="70"/>
      <c r="AJ62" s="70"/>
      <c r="AK62" s="70"/>
      <c r="AL62" s="10"/>
      <c r="AM62" s="10"/>
      <c r="AN62" s="10"/>
      <c r="AO62" s="10"/>
      <c r="AP62" s="10"/>
      <c r="AQ62" s="10"/>
      <c r="AR62" s="10"/>
      <c r="AS62" s="10"/>
      <c r="AT62" s="10"/>
      <c r="AU62" s="10"/>
      <c r="AV62" s="10"/>
      <c r="AW62" s="10"/>
    </row>
    <row r="63" spans="1:49" ht="16.5" thickBot="1">
      <c r="A63" s="123"/>
      <c r="B63" s="124"/>
      <c r="C63" s="125"/>
      <c r="D63" s="115"/>
      <c r="E63" s="115"/>
      <c r="F63" s="115"/>
      <c r="G63" s="126"/>
      <c r="H63" s="127"/>
      <c r="I63" s="115"/>
      <c r="J63" s="115"/>
      <c r="K63" s="126"/>
      <c r="L63" s="115"/>
      <c r="M63" s="126"/>
      <c r="N63" s="115"/>
      <c r="O63" s="115"/>
      <c r="P63" s="115"/>
      <c r="Q63" s="116"/>
      <c r="R63" s="116"/>
      <c r="S63" s="116"/>
      <c r="T63" s="116"/>
      <c r="U63" s="116"/>
      <c r="V63" s="116"/>
      <c r="W63" s="116"/>
      <c r="X63" s="116"/>
      <c r="Y63" s="117"/>
      <c r="Z63" s="118"/>
      <c r="AA63" s="70"/>
      <c r="AB63" s="70"/>
      <c r="AC63" s="70"/>
      <c r="AD63" s="70"/>
      <c r="AE63" s="70"/>
      <c r="AF63" s="70"/>
      <c r="AG63" s="70"/>
      <c r="AH63" s="70"/>
      <c r="AI63" s="70"/>
      <c r="AJ63" s="70"/>
      <c r="AK63" s="70"/>
      <c r="AL63" s="10"/>
      <c r="AM63" s="10"/>
      <c r="AN63" s="10"/>
      <c r="AO63" s="10"/>
      <c r="AP63" s="10"/>
      <c r="AQ63" s="10"/>
      <c r="AR63" s="10"/>
      <c r="AS63" s="10"/>
      <c r="AT63" s="10"/>
      <c r="AU63" s="10"/>
      <c r="AV63" s="10"/>
      <c r="AW63" s="10"/>
    </row>
    <row r="64" spans="1:49" s="132" customFormat="1" ht="19.5" customHeight="1" thickBot="1">
      <c r="A64" s="385" t="s">
        <v>56</v>
      </c>
      <c r="B64" s="386"/>
      <c r="C64" s="387"/>
      <c r="D64" s="128">
        <f aca="true" t="shared" si="0" ref="D64:Z64">SUM(D44:D63)</f>
        <v>128</v>
      </c>
      <c r="E64" s="128">
        <f t="shared" si="0"/>
        <v>56</v>
      </c>
      <c r="F64" s="128">
        <f t="shared" si="0"/>
        <v>222</v>
      </c>
      <c r="G64" s="128">
        <f t="shared" si="0"/>
        <v>96</v>
      </c>
      <c r="H64" s="128">
        <f t="shared" si="0"/>
        <v>162</v>
      </c>
      <c r="I64" s="128">
        <f t="shared" si="0"/>
        <v>40</v>
      </c>
      <c r="J64" s="128">
        <f t="shared" si="0"/>
        <v>180</v>
      </c>
      <c r="K64" s="128">
        <f t="shared" si="0"/>
        <v>32</v>
      </c>
      <c r="L64" s="128">
        <f t="shared" si="0"/>
        <v>104</v>
      </c>
      <c r="M64" s="128">
        <f t="shared" si="0"/>
        <v>32</v>
      </c>
      <c r="N64" s="128">
        <f t="shared" si="0"/>
        <v>0</v>
      </c>
      <c r="O64" s="128">
        <f t="shared" si="0"/>
        <v>0</v>
      </c>
      <c r="P64" s="128">
        <f t="shared" si="0"/>
        <v>0</v>
      </c>
      <c r="Q64" s="129">
        <f t="shared" si="0"/>
        <v>0</v>
      </c>
      <c r="R64" s="129">
        <f t="shared" si="0"/>
        <v>0</v>
      </c>
      <c r="S64" s="129">
        <f t="shared" si="0"/>
        <v>0</v>
      </c>
      <c r="T64" s="129">
        <f t="shared" si="0"/>
        <v>0</v>
      </c>
      <c r="U64" s="129">
        <f t="shared" si="0"/>
        <v>0</v>
      </c>
      <c r="V64" s="129">
        <f t="shared" si="0"/>
        <v>0</v>
      </c>
      <c r="W64" s="129">
        <f t="shared" si="0"/>
        <v>0</v>
      </c>
      <c r="X64" s="129">
        <f t="shared" si="0"/>
        <v>0</v>
      </c>
      <c r="Y64" s="129">
        <f t="shared" si="0"/>
        <v>0</v>
      </c>
      <c r="Z64" s="130">
        <f t="shared" si="0"/>
        <v>0</v>
      </c>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row>
    <row r="65" spans="1:49" ht="13.5" customHeight="1">
      <c r="A65" s="6"/>
      <c r="B65" s="59"/>
      <c r="C65" s="59"/>
      <c r="D65" s="59"/>
      <c r="E65" s="133"/>
      <c r="F65" s="133"/>
      <c r="G65" s="133"/>
      <c r="H65" s="133"/>
      <c r="I65" s="133"/>
      <c r="J65" s="133"/>
      <c r="K65" s="133"/>
      <c r="L65" s="133"/>
      <c r="M65" s="133"/>
      <c r="N65" s="133"/>
      <c r="O65" s="133"/>
      <c r="P65" s="133"/>
      <c r="Q65" s="133"/>
      <c r="R65" s="133"/>
      <c r="S65" s="134"/>
      <c r="T65" s="134"/>
      <c r="U65" s="134"/>
      <c r="V65" s="8"/>
      <c r="W65" s="8"/>
      <c r="X65" s="8"/>
      <c r="Y65" s="8"/>
      <c r="Z65" s="9"/>
      <c r="AA65" s="70"/>
      <c r="AB65" s="70"/>
      <c r="AC65" s="70"/>
      <c r="AD65" s="70"/>
      <c r="AE65" s="70"/>
      <c r="AF65" s="70"/>
      <c r="AG65" s="70"/>
      <c r="AH65" s="70"/>
      <c r="AI65" s="70"/>
      <c r="AJ65" s="70"/>
      <c r="AK65" s="70"/>
      <c r="AL65" s="10"/>
      <c r="AM65" s="10"/>
      <c r="AN65" s="10"/>
      <c r="AO65" s="10"/>
      <c r="AP65" s="10"/>
      <c r="AQ65" s="10"/>
      <c r="AR65" s="10"/>
      <c r="AS65" s="10"/>
      <c r="AT65" s="10"/>
      <c r="AU65" s="10"/>
      <c r="AV65" s="10"/>
      <c r="AW65" s="10"/>
    </row>
    <row r="66" spans="1:26" s="138" customFormat="1" ht="24" customHeight="1">
      <c r="A66" s="383" t="s">
        <v>115</v>
      </c>
      <c r="B66" s="384"/>
      <c r="C66" s="384"/>
      <c r="D66" s="384"/>
      <c r="E66" s="384"/>
      <c r="F66" s="384"/>
      <c r="G66" s="384"/>
      <c r="H66" s="384"/>
      <c r="I66" s="384"/>
      <c r="J66" s="384"/>
      <c r="K66" s="384"/>
      <c r="L66" s="384"/>
      <c r="M66" s="135"/>
      <c r="N66" s="136"/>
      <c r="O66" s="136"/>
      <c r="P66" s="136"/>
      <c r="Q66" s="136"/>
      <c r="R66" s="136"/>
      <c r="S66" s="136"/>
      <c r="T66" s="136"/>
      <c r="U66" s="136"/>
      <c r="V66" s="136"/>
      <c r="W66" s="136"/>
      <c r="X66" s="136"/>
      <c r="Y66" s="136"/>
      <c r="Z66" s="137"/>
    </row>
    <row r="67" spans="1:49" s="31" customFormat="1" ht="15.75">
      <c r="A67" s="395" t="s">
        <v>116</v>
      </c>
      <c r="B67" s="396"/>
      <c r="C67" s="396"/>
      <c r="D67" s="396"/>
      <c r="E67" s="396"/>
      <c r="F67" s="396"/>
      <c r="G67" s="396"/>
      <c r="H67" s="396"/>
      <c r="I67" s="396"/>
      <c r="J67" s="396"/>
      <c r="K67" s="396"/>
      <c r="L67" s="396"/>
      <c r="M67" s="396"/>
      <c r="N67" s="396"/>
      <c r="O67" s="139"/>
      <c r="P67" s="139"/>
      <c r="Q67" s="139"/>
      <c r="R67" s="140"/>
      <c r="S67" s="141"/>
      <c r="T67" s="141"/>
      <c r="U67" s="141"/>
      <c r="V67" s="141"/>
      <c r="W67" s="141"/>
      <c r="X67" s="141"/>
      <c r="Y67" s="141"/>
      <c r="Z67" s="142"/>
      <c r="AA67" s="30"/>
      <c r="AB67" s="30"/>
      <c r="AC67" s="30"/>
      <c r="AD67" s="30"/>
      <c r="AE67" s="30"/>
      <c r="AF67" s="30"/>
      <c r="AG67" s="30"/>
      <c r="AH67" s="30"/>
      <c r="AI67" s="30"/>
      <c r="AJ67" s="30"/>
      <c r="AK67" s="30"/>
      <c r="AL67" s="30"/>
      <c r="AM67" s="30"/>
      <c r="AN67" s="30"/>
      <c r="AO67" s="30"/>
      <c r="AP67" s="30"/>
      <c r="AQ67" s="30"/>
      <c r="AR67" s="30"/>
      <c r="AS67" s="30"/>
      <c r="AT67" s="30"/>
      <c r="AU67" s="30"/>
      <c r="AV67" s="30"/>
      <c r="AW67" s="30"/>
    </row>
    <row r="68" spans="1:49" s="31" customFormat="1" ht="15.75">
      <c r="A68" s="143" t="s">
        <v>80</v>
      </c>
      <c r="B68" s="27"/>
      <c r="C68" s="27"/>
      <c r="D68" s="27"/>
      <c r="E68" s="27"/>
      <c r="F68" s="27"/>
      <c r="G68" s="27"/>
      <c r="H68" s="27"/>
      <c r="I68" s="27"/>
      <c r="J68" s="27"/>
      <c r="K68" s="27"/>
      <c r="L68" s="27"/>
      <c r="M68" s="27"/>
      <c r="N68" s="27"/>
      <c r="O68" s="139"/>
      <c r="P68" s="139"/>
      <c r="Q68" s="139"/>
      <c r="R68" s="140"/>
      <c r="S68" s="141"/>
      <c r="T68" s="141"/>
      <c r="U68" s="141"/>
      <c r="V68" s="141"/>
      <c r="W68" s="141"/>
      <c r="X68" s="141"/>
      <c r="Y68" s="141"/>
      <c r="Z68" s="142"/>
      <c r="AA68" s="30"/>
      <c r="AB68" s="30"/>
      <c r="AC68" s="30"/>
      <c r="AD68" s="30"/>
      <c r="AE68" s="30"/>
      <c r="AF68" s="30"/>
      <c r="AG68" s="30"/>
      <c r="AH68" s="30"/>
      <c r="AI68" s="30"/>
      <c r="AJ68" s="30"/>
      <c r="AK68" s="30"/>
      <c r="AL68" s="30"/>
      <c r="AM68" s="30"/>
      <c r="AN68" s="30"/>
      <c r="AO68" s="30"/>
      <c r="AP68" s="30"/>
      <c r="AQ68" s="30"/>
      <c r="AR68" s="30"/>
      <c r="AS68" s="30"/>
      <c r="AT68" s="30"/>
      <c r="AU68" s="30"/>
      <c r="AV68" s="30"/>
      <c r="AW68" s="30"/>
    </row>
    <row r="69" spans="1:49" s="31" customFormat="1" ht="15.75">
      <c r="A69" s="415" t="s">
        <v>79</v>
      </c>
      <c r="B69" s="416"/>
      <c r="C69" s="416"/>
      <c r="D69" s="416"/>
      <c r="E69" s="416"/>
      <c r="F69" s="416"/>
      <c r="G69" s="416"/>
      <c r="H69" s="416"/>
      <c r="I69" s="416"/>
      <c r="J69" s="416"/>
      <c r="K69" s="416"/>
      <c r="L69" s="416"/>
      <c r="M69" s="416"/>
      <c r="N69" s="416"/>
      <c r="O69" s="417"/>
      <c r="P69" s="417"/>
      <c r="Q69" s="417"/>
      <c r="R69" s="417"/>
      <c r="S69" s="417"/>
      <c r="T69" s="417"/>
      <c r="U69" s="417"/>
      <c r="V69" s="417"/>
      <c r="W69" s="417"/>
      <c r="X69" s="417"/>
      <c r="Y69" s="417"/>
      <c r="Z69" s="142"/>
      <c r="AA69" s="30"/>
      <c r="AB69" s="30"/>
      <c r="AC69" s="30"/>
      <c r="AD69" s="30"/>
      <c r="AE69" s="30"/>
      <c r="AF69" s="30"/>
      <c r="AG69" s="30"/>
      <c r="AH69" s="30"/>
      <c r="AI69" s="30"/>
      <c r="AJ69" s="30"/>
      <c r="AK69" s="30"/>
      <c r="AL69" s="30"/>
      <c r="AM69" s="30"/>
      <c r="AN69" s="30"/>
      <c r="AO69" s="30"/>
      <c r="AP69" s="30"/>
      <c r="AQ69" s="30"/>
      <c r="AR69" s="30"/>
      <c r="AS69" s="30"/>
      <c r="AT69" s="30"/>
      <c r="AU69" s="30"/>
      <c r="AV69" s="30"/>
      <c r="AW69" s="30"/>
    </row>
    <row r="70" spans="1:49" s="31" customFormat="1" ht="15.75">
      <c r="A70" s="244"/>
      <c r="B70" s="242"/>
      <c r="C70" s="242"/>
      <c r="D70" s="242"/>
      <c r="E70" s="242"/>
      <c r="F70" s="242"/>
      <c r="G70" s="242"/>
      <c r="H70" s="242"/>
      <c r="I70" s="242"/>
      <c r="J70" s="242"/>
      <c r="K70" s="242"/>
      <c r="L70" s="242"/>
      <c r="M70" s="242"/>
      <c r="N70" s="242"/>
      <c r="O70" s="243"/>
      <c r="P70" s="243"/>
      <c r="Q70" s="243"/>
      <c r="R70" s="243"/>
      <c r="S70" s="243"/>
      <c r="T70" s="243"/>
      <c r="U70" s="243"/>
      <c r="V70" s="243"/>
      <c r="W70" s="243"/>
      <c r="X70" s="243"/>
      <c r="Y70" s="243"/>
      <c r="Z70" s="142"/>
      <c r="AA70" s="30"/>
      <c r="AB70" s="30"/>
      <c r="AC70" s="30"/>
      <c r="AD70" s="30"/>
      <c r="AE70" s="30"/>
      <c r="AF70" s="30"/>
      <c r="AG70" s="30"/>
      <c r="AH70" s="30"/>
      <c r="AI70" s="30"/>
      <c r="AJ70" s="30"/>
      <c r="AK70" s="30"/>
      <c r="AL70" s="30"/>
      <c r="AM70" s="30"/>
      <c r="AN70" s="30"/>
      <c r="AO70" s="30"/>
      <c r="AP70" s="30"/>
      <c r="AQ70" s="30"/>
      <c r="AR70" s="30"/>
      <c r="AS70" s="30"/>
      <c r="AT70" s="30"/>
      <c r="AU70" s="30"/>
      <c r="AV70" s="30"/>
      <c r="AW70" s="30"/>
    </row>
    <row r="71" spans="1:49" s="61" customFormat="1" ht="19.5" customHeight="1" thickBot="1">
      <c r="A71" s="248" t="s">
        <v>62</v>
      </c>
      <c r="B71" s="145"/>
      <c r="C71" s="145"/>
      <c r="D71" s="145"/>
      <c r="E71" s="60"/>
      <c r="F71" s="7"/>
      <c r="G71" s="7"/>
      <c r="H71" s="146"/>
      <c r="I71" s="146"/>
      <c r="J71" s="87"/>
      <c r="K71" s="147"/>
      <c r="L71" s="147"/>
      <c r="M71" s="147"/>
      <c r="N71" s="148"/>
      <c r="O71" s="148"/>
      <c r="P71" s="148"/>
      <c r="Q71" s="148"/>
      <c r="R71" s="148"/>
      <c r="S71" s="149"/>
      <c r="T71" s="149"/>
      <c r="U71" s="149"/>
      <c r="V71" s="149"/>
      <c r="W71" s="149"/>
      <c r="X71" s="149"/>
      <c r="Y71" s="149"/>
      <c r="Z71" s="150"/>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row>
    <row r="72" spans="1:49" s="61" customFormat="1" ht="15.75">
      <c r="A72" s="430" t="s">
        <v>127</v>
      </c>
      <c r="B72" s="388" t="s">
        <v>61</v>
      </c>
      <c r="C72" s="391" t="s">
        <v>57</v>
      </c>
      <c r="D72" s="392"/>
      <c r="E72" s="418" t="s">
        <v>58</v>
      </c>
      <c r="F72" s="419"/>
      <c r="G72" s="419"/>
      <c r="H72" s="420"/>
      <c r="I72" s="148"/>
      <c r="J72" s="148"/>
      <c r="K72" s="152"/>
      <c r="L72" s="152"/>
      <c r="M72" s="147"/>
      <c r="N72" s="148"/>
      <c r="O72" s="148"/>
      <c r="P72" s="148"/>
      <c r="Q72" s="148"/>
      <c r="R72" s="148"/>
      <c r="S72" s="149"/>
      <c r="T72" s="149"/>
      <c r="U72" s="149"/>
      <c r="V72" s="149"/>
      <c r="W72" s="149"/>
      <c r="X72" s="149"/>
      <c r="Y72" s="149"/>
      <c r="Z72" s="150"/>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row>
    <row r="73" spans="1:49" s="61" customFormat="1" ht="22.5" customHeight="1">
      <c r="A73" s="431"/>
      <c r="B73" s="389"/>
      <c r="C73" s="393"/>
      <c r="D73" s="394"/>
      <c r="E73" s="421" t="s">
        <v>5</v>
      </c>
      <c r="F73" s="422"/>
      <c r="G73" s="423" t="s">
        <v>128</v>
      </c>
      <c r="H73" s="424"/>
      <c r="I73" s="148"/>
      <c r="J73" s="148"/>
      <c r="K73" s="37"/>
      <c r="L73" s="37"/>
      <c r="M73" s="147"/>
      <c r="N73" s="148"/>
      <c r="O73" s="148"/>
      <c r="P73" s="148"/>
      <c r="Q73" s="148"/>
      <c r="R73" s="148"/>
      <c r="S73" s="149"/>
      <c r="T73" s="149"/>
      <c r="U73" s="149"/>
      <c r="V73" s="149"/>
      <c r="W73" s="149"/>
      <c r="X73" s="149"/>
      <c r="Y73" s="149"/>
      <c r="Z73" s="150"/>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row>
    <row r="74" spans="1:49" s="61" customFormat="1" ht="62.25" customHeight="1" thickBot="1">
      <c r="A74" s="432"/>
      <c r="B74" s="390"/>
      <c r="C74" s="332" t="s">
        <v>130</v>
      </c>
      <c r="D74" s="292" t="s">
        <v>129</v>
      </c>
      <c r="E74" s="333" t="s">
        <v>64</v>
      </c>
      <c r="F74" s="334" t="s">
        <v>7</v>
      </c>
      <c r="G74" s="335" t="s">
        <v>64</v>
      </c>
      <c r="H74" s="334" t="s">
        <v>7</v>
      </c>
      <c r="I74" s="148"/>
      <c r="J74" s="148"/>
      <c r="K74" s="37"/>
      <c r="L74" s="37"/>
      <c r="M74" s="147"/>
      <c r="N74" s="148"/>
      <c r="O74" s="148"/>
      <c r="P74" s="148"/>
      <c r="Q74" s="148"/>
      <c r="R74" s="148"/>
      <c r="S74" s="149"/>
      <c r="T74" s="149"/>
      <c r="U74" s="149"/>
      <c r="V74" s="149"/>
      <c r="W74" s="149"/>
      <c r="X74" s="149"/>
      <c r="Y74" s="149"/>
      <c r="Z74" s="150"/>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row>
    <row r="75" spans="1:49" s="61" customFormat="1" ht="15" customHeight="1">
      <c r="A75" s="153" t="s">
        <v>8</v>
      </c>
      <c r="B75" s="267">
        <v>1</v>
      </c>
      <c r="C75" s="268">
        <v>32.4</v>
      </c>
      <c r="D75" s="269">
        <f aca="true" t="shared" si="1" ref="D75:D84">SUM(C75/0.6)*B75</f>
        <v>54</v>
      </c>
      <c r="E75" s="268">
        <v>323</v>
      </c>
      <c r="F75" s="270">
        <f aca="true" t="shared" si="2" ref="F75:F84">SUM(E75*B75)</f>
        <v>323</v>
      </c>
      <c r="G75" s="271">
        <f aca="true" t="shared" si="3" ref="G75:G84">E75</f>
        <v>323</v>
      </c>
      <c r="H75" s="272">
        <f aca="true" t="shared" si="4" ref="H75:H84">SUM(G75*B75)</f>
        <v>323</v>
      </c>
      <c r="I75" s="148"/>
      <c r="J75" s="148"/>
      <c r="K75" s="160"/>
      <c r="L75" s="160"/>
      <c r="M75" s="147"/>
      <c r="N75" s="148"/>
      <c r="O75" s="148"/>
      <c r="P75" s="148"/>
      <c r="Q75" s="148"/>
      <c r="R75" s="148"/>
      <c r="S75" s="149"/>
      <c r="T75" s="149"/>
      <c r="U75" s="149"/>
      <c r="V75" s="149"/>
      <c r="W75" s="149"/>
      <c r="X75" s="149"/>
      <c r="Y75" s="149"/>
      <c r="Z75" s="150"/>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row>
    <row r="76" spans="1:49" s="61" customFormat="1" ht="15.75">
      <c r="A76" s="153" t="s">
        <v>9</v>
      </c>
      <c r="B76" s="125"/>
      <c r="C76" s="273">
        <v>22.3</v>
      </c>
      <c r="D76" s="274">
        <f t="shared" si="1"/>
        <v>0</v>
      </c>
      <c r="E76" s="273">
        <v>213</v>
      </c>
      <c r="F76" s="275">
        <f t="shared" si="2"/>
        <v>0</v>
      </c>
      <c r="G76" s="271">
        <f t="shared" si="3"/>
        <v>213</v>
      </c>
      <c r="H76" s="276">
        <f t="shared" si="4"/>
        <v>0</v>
      </c>
      <c r="I76" s="148"/>
      <c r="J76" s="148"/>
      <c r="K76" s="160"/>
      <c r="L76" s="160"/>
      <c r="M76" s="147"/>
      <c r="N76" s="148"/>
      <c r="O76" s="148"/>
      <c r="P76" s="148"/>
      <c r="Q76" s="148"/>
      <c r="R76" s="148"/>
      <c r="S76" s="149"/>
      <c r="T76" s="149"/>
      <c r="U76" s="149"/>
      <c r="V76" s="149"/>
      <c r="W76" s="149"/>
      <c r="X76" s="149"/>
      <c r="Y76" s="149"/>
      <c r="Z76" s="150"/>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row>
    <row r="77" spans="1:49" s="61" customFormat="1" ht="15.75">
      <c r="A77" s="153" t="s">
        <v>10</v>
      </c>
      <c r="B77" s="125"/>
      <c r="C77" s="273">
        <v>17.5</v>
      </c>
      <c r="D77" s="274">
        <f t="shared" si="1"/>
        <v>0</v>
      </c>
      <c r="E77" s="273">
        <v>111</v>
      </c>
      <c r="F77" s="275">
        <f t="shared" si="2"/>
        <v>0</v>
      </c>
      <c r="G77" s="271">
        <f t="shared" si="3"/>
        <v>111</v>
      </c>
      <c r="H77" s="276">
        <f t="shared" si="4"/>
        <v>0</v>
      </c>
      <c r="I77" s="148"/>
      <c r="J77" s="148"/>
      <c r="K77" s="160"/>
      <c r="L77" s="160"/>
      <c r="M77" s="147"/>
      <c r="N77" s="148"/>
      <c r="O77" s="148"/>
      <c r="P77" s="148"/>
      <c r="Q77" s="148"/>
      <c r="R77" s="148"/>
      <c r="S77" s="149"/>
      <c r="T77" s="149"/>
      <c r="U77" s="149"/>
      <c r="V77" s="149"/>
      <c r="W77" s="149"/>
      <c r="X77" s="149"/>
      <c r="Y77" s="149"/>
      <c r="Z77" s="150"/>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5" customFormat="1" ht="15.75">
      <c r="A78" s="166"/>
      <c r="B78" s="125"/>
      <c r="C78" s="277"/>
      <c r="D78" s="274">
        <f t="shared" si="1"/>
        <v>0</v>
      </c>
      <c r="E78" s="277"/>
      <c r="F78" s="275">
        <f t="shared" si="2"/>
        <v>0</v>
      </c>
      <c r="G78" s="271">
        <f t="shared" si="3"/>
        <v>0</v>
      </c>
      <c r="H78" s="276">
        <f t="shared" si="4"/>
        <v>0</v>
      </c>
      <c r="I78" s="146"/>
      <c r="J78" s="146"/>
      <c r="K78" s="160"/>
      <c r="L78" s="160"/>
      <c r="M78" s="146"/>
      <c r="N78" s="146"/>
      <c r="O78" s="146"/>
      <c r="P78" s="146"/>
      <c r="Q78" s="146"/>
      <c r="R78" s="146"/>
      <c r="S78" s="168"/>
      <c r="T78" s="168"/>
      <c r="U78" s="168"/>
      <c r="V78" s="168"/>
      <c r="W78" s="168"/>
      <c r="X78" s="168"/>
      <c r="Y78" s="168"/>
      <c r="Z78" s="169"/>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5.75">
      <c r="A79" s="170"/>
      <c r="B79" s="125"/>
      <c r="C79" s="277"/>
      <c r="D79" s="274">
        <f t="shared" si="1"/>
        <v>0</v>
      </c>
      <c r="E79" s="277"/>
      <c r="F79" s="275">
        <f t="shared" si="2"/>
        <v>0</v>
      </c>
      <c r="G79" s="271">
        <f t="shared" si="3"/>
        <v>0</v>
      </c>
      <c r="H79" s="276">
        <f t="shared" si="4"/>
        <v>0</v>
      </c>
      <c r="I79" s="146"/>
      <c r="J79" s="146"/>
      <c r="K79" s="160"/>
      <c r="L79" s="160"/>
      <c r="M79" s="146"/>
      <c r="N79" s="146"/>
      <c r="O79" s="146"/>
      <c r="P79" s="146"/>
      <c r="Q79" s="146"/>
      <c r="R79" s="146"/>
      <c r="S79" s="168"/>
      <c r="T79" s="168"/>
      <c r="U79" s="168"/>
      <c r="V79" s="168"/>
      <c r="W79" s="168"/>
      <c r="X79" s="168"/>
      <c r="Y79" s="168"/>
      <c r="Z79" s="169"/>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5.75">
      <c r="A80" s="170"/>
      <c r="B80" s="125"/>
      <c r="C80" s="277"/>
      <c r="D80" s="274">
        <f t="shared" si="1"/>
        <v>0</v>
      </c>
      <c r="E80" s="277"/>
      <c r="F80" s="275">
        <f t="shared" si="2"/>
        <v>0</v>
      </c>
      <c r="G80" s="271">
        <f t="shared" si="3"/>
        <v>0</v>
      </c>
      <c r="H80" s="276">
        <f t="shared" si="4"/>
        <v>0</v>
      </c>
      <c r="I80" s="146"/>
      <c r="J80" s="146"/>
      <c r="K80" s="160"/>
      <c r="L80" s="160"/>
      <c r="M80" s="146"/>
      <c r="N80" s="146"/>
      <c r="O80" s="146"/>
      <c r="P80" s="146"/>
      <c r="Q80" s="146"/>
      <c r="R80" s="146"/>
      <c r="S80" s="168"/>
      <c r="T80" s="168"/>
      <c r="U80" s="168"/>
      <c r="V80" s="168"/>
      <c r="W80" s="168"/>
      <c r="X80" s="168"/>
      <c r="Y80" s="168"/>
      <c r="Z80" s="169"/>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5.75">
      <c r="A81" s="170"/>
      <c r="B81" s="125"/>
      <c r="C81" s="277"/>
      <c r="D81" s="274">
        <f t="shared" si="1"/>
        <v>0</v>
      </c>
      <c r="E81" s="277"/>
      <c r="F81" s="275">
        <f t="shared" si="2"/>
        <v>0</v>
      </c>
      <c r="G81" s="271">
        <f t="shared" si="3"/>
        <v>0</v>
      </c>
      <c r="H81" s="276">
        <f t="shared" si="4"/>
        <v>0</v>
      </c>
      <c r="I81" s="146"/>
      <c r="J81" s="146"/>
      <c r="K81" s="160"/>
      <c r="L81" s="160"/>
      <c r="M81" s="146"/>
      <c r="N81" s="146"/>
      <c r="O81" s="146"/>
      <c r="P81" s="146"/>
      <c r="Q81" s="146"/>
      <c r="R81" s="146"/>
      <c r="S81" s="168"/>
      <c r="T81" s="168"/>
      <c r="U81" s="168"/>
      <c r="V81" s="168"/>
      <c r="W81" s="168"/>
      <c r="X81" s="168"/>
      <c r="Y81" s="168"/>
      <c r="Z81" s="169"/>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5.75">
      <c r="A82" s="170"/>
      <c r="B82" s="125"/>
      <c r="C82" s="277"/>
      <c r="D82" s="274">
        <f t="shared" si="1"/>
        <v>0</v>
      </c>
      <c r="E82" s="277"/>
      <c r="F82" s="275">
        <f t="shared" si="2"/>
        <v>0</v>
      </c>
      <c r="G82" s="271">
        <f t="shared" si="3"/>
        <v>0</v>
      </c>
      <c r="H82" s="276">
        <f t="shared" si="4"/>
        <v>0</v>
      </c>
      <c r="I82" s="146"/>
      <c r="J82" s="146"/>
      <c r="K82" s="160"/>
      <c r="L82" s="160"/>
      <c r="M82" s="146"/>
      <c r="N82" s="146"/>
      <c r="O82" s="146"/>
      <c r="P82" s="146"/>
      <c r="Q82" s="146"/>
      <c r="R82" s="146"/>
      <c r="S82" s="168"/>
      <c r="T82" s="168"/>
      <c r="U82" s="168"/>
      <c r="V82" s="168"/>
      <c r="W82" s="168"/>
      <c r="X82" s="168"/>
      <c r="Y82" s="168"/>
      <c r="Z82" s="169"/>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5.75">
      <c r="A83" s="170"/>
      <c r="B83" s="125"/>
      <c r="C83" s="277"/>
      <c r="D83" s="274">
        <f t="shared" si="1"/>
        <v>0</v>
      </c>
      <c r="E83" s="277"/>
      <c r="F83" s="275">
        <f t="shared" si="2"/>
        <v>0</v>
      </c>
      <c r="G83" s="271">
        <f t="shared" si="3"/>
        <v>0</v>
      </c>
      <c r="H83" s="276">
        <f t="shared" si="4"/>
        <v>0</v>
      </c>
      <c r="I83" s="146"/>
      <c r="J83" s="146"/>
      <c r="K83" s="160"/>
      <c r="L83" s="160"/>
      <c r="M83" s="146"/>
      <c r="N83" s="146"/>
      <c r="O83" s="146"/>
      <c r="P83" s="146"/>
      <c r="Q83" s="146"/>
      <c r="R83" s="146"/>
      <c r="S83" s="168"/>
      <c r="T83" s="168"/>
      <c r="U83" s="168"/>
      <c r="V83" s="168"/>
      <c r="W83" s="168"/>
      <c r="X83" s="168"/>
      <c r="Y83" s="168"/>
      <c r="Z83" s="169"/>
      <c r="AA83" s="4"/>
      <c r="AB83" s="4"/>
      <c r="AC83" s="4"/>
      <c r="AD83" s="4"/>
      <c r="AE83" s="4"/>
      <c r="AF83" s="4"/>
      <c r="AG83" s="4"/>
      <c r="AH83" s="4"/>
      <c r="AI83" s="4"/>
      <c r="AJ83" s="4"/>
      <c r="AK83" s="4"/>
      <c r="AL83" s="4"/>
      <c r="AM83" s="4"/>
      <c r="AN83" s="4"/>
      <c r="AO83" s="4"/>
      <c r="AP83" s="4"/>
      <c r="AQ83" s="4"/>
      <c r="AR83" s="4"/>
      <c r="AS83" s="4"/>
      <c r="AT83" s="4"/>
      <c r="AU83" s="4"/>
      <c r="AV83" s="4"/>
      <c r="AW83" s="4"/>
    </row>
    <row r="84" spans="1:49" s="61" customFormat="1" ht="21" customHeight="1" thickBot="1">
      <c r="A84" s="171"/>
      <c r="B84" s="278"/>
      <c r="C84" s="279"/>
      <c r="D84" s="274">
        <f t="shared" si="1"/>
        <v>0</v>
      </c>
      <c r="E84" s="279"/>
      <c r="F84" s="280">
        <f t="shared" si="2"/>
        <v>0</v>
      </c>
      <c r="G84" s="271">
        <f t="shared" si="3"/>
        <v>0</v>
      </c>
      <c r="H84" s="281">
        <f t="shared" si="4"/>
        <v>0</v>
      </c>
      <c r="I84" s="148"/>
      <c r="J84" s="148"/>
      <c r="K84" s="176"/>
      <c r="L84" s="160"/>
      <c r="M84" s="147"/>
      <c r="N84" s="7"/>
      <c r="O84" s="7"/>
      <c r="P84" s="7"/>
      <c r="Q84" s="7"/>
      <c r="R84" s="148"/>
      <c r="S84" s="149"/>
      <c r="T84" s="149"/>
      <c r="U84" s="149"/>
      <c r="V84" s="149"/>
      <c r="W84" s="149"/>
      <c r="X84" s="149"/>
      <c r="Y84" s="149"/>
      <c r="Z84" s="150"/>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row>
    <row r="85" spans="1:49" s="5" customFormat="1" ht="24.75" customHeight="1" thickBot="1">
      <c r="A85" s="177" t="s">
        <v>11</v>
      </c>
      <c r="B85" s="178"/>
      <c r="C85" s="179">
        <f aca="true" t="shared" si="5" ref="C85:H85">SUM(C75:C84)</f>
        <v>72.2</v>
      </c>
      <c r="D85" s="180">
        <f t="shared" si="5"/>
        <v>54</v>
      </c>
      <c r="E85" s="181">
        <f t="shared" si="5"/>
        <v>647</v>
      </c>
      <c r="F85" s="182">
        <f t="shared" si="5"/>
        <v>323</v>
      </c>
      <c r="G85" s="183">
        <f t="shared" si="5"/>
        <v>647</v>
      </c>
      <c r="H85" s="184">
        <f t="shared" si="5"/>
        <v>323</v>
      </c>
      <c r="I85" s="146"/>
      <c r="J85" s="146"/>
      <c r="K85" s="185"/>
      <c r="L85" s="185"/>
      <c r="M85" s="146"/>
      <c r="N85" s="146"/>
      <c r="O85" s="146"/>
      <c r="P85" s="146"/>
      <c r="Q85" s="146"/>
      <c r="R85" s="146"/>
      <c r="S85" s="168"/>
      <c r="T85" s="168"/>
      <c r="U85" s="168"/>
      <c r="V85" s="168"/>
      <c r="W85" s="168"/>
      <c r="X85" s="168"/>
      <c r="Y85" s="168"/>
      <c r="Z85" s="169"/>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c r="A86" s="144"/>
      <c r="B86" s="186"/>
      <c r="C86" s="186"/>
      <c r="D86" s="186"/>
      <c r="E86" s="60"/>
      <c r="F86" s="187"/>
      <c r="G86" s="60"/>
      <c r="H86" s="68"/>
      <c r="I86" s="68"/>
      <c r="J86" s="68"/>
      <c r="K86" s="185"/>
      <c r="L86" s="185"/>
      <c r="M86" s="146"/>
      <c r="N86" s="146"/>
      <c r="O86" s="146"/>
      <c r="P86" s="146"/>
      <c r="Q86" s="146"/>
      <c r="R86" s="146"/>
      <c r="S86" s="168"/>
      <c r="T86" s="168"/>
      <c r="U86" s="168"/>
      <c r="V86" s="168"/>
      <c r="W86" s="168"/>
      <c r="X86" s="168"/>
      <c r="Y86" s="168"/>
      <c r="Z86" s="169"/>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c r="A87" s="446" t="s">
        <v>65</v>
      </c>
      <c r="B87" s="447"/>
      <c r="C87" s="447"/>
      <c r="D87" s="447"/>
      <c r="E87" s="447"/>
      <c r="F87" s="447"/>
      <c r="G87" s="447"/>
      <c r="H87" s="146"/>
      <c r="I87" s="146"/>
      <c r="J87" s="146"/>
      <c r="K87" s="176"/>
      <c r="L87" s="176"/>
      <c r="M87" s="146"/>
      <c r="N87" s="146"/>
      <c r="O87" s="146"/>
      <c r="P87" s="146"/>
      <c r="Q87" s="146"/>
      <c r="R87" s="146"/>
      <c r="S87" s="168"/>
      <c r="T87" s="168"/>
      <c r="U87" s="168"/>
      <c r="V87" s="168"/>
      <c r="W87" s="168"/>
      <c r="X87" s="168"/>
      <c r="Y87" s="168"/>
      <c r="Z87" s="169"/>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c r="A88" s="299" t="s">
        <v>66</v>
      </c>
      <c r="B88" s="188">
        <f>D85</f>
        <v>54</v>
      </c>
      <c r="C88" s="189" t="s">
        <v>67</v>
      </c>
      <c r="D88" s="190"/>
      <c r="E88" s="146"/>
      <c r="F88" s="75"/>
      <c r="G88" s="139"/>
      <c r="H88" s="187"/>
      <c r="I88" s="74"/>
      <c r="J88" s="68"/>
      <c r="K88" s="176"/>
      <c r="L88" s="176"/>
      <c r="M88" s="146"/>
      <c r="N88" s="146"/>
      <c r="O88" s="146"/>
      <c r="P88" s="146"/>
      <c r="Q88" s="146"/>
      <c r="R88" s="146"/>
      <c r="S88" s="168"/>
      <c r="T88" s="168"/>
      <c r="U88" s="168"/>
      <c r="V88" s="168"/>
      <c r="W88" s="168"/>
      <c r="X88" s="168"/>
      <c r="Y88" s="168"/>
      <c r="Z88" s="169"/>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c r="A89" s="252" t="s">
        <v>68</v>
      </c>
      <c r="B89" s="191">
        <f>H85</f>
        <v>323</v>
      </c>
      <c r="C89" s="192" t="s">
        <v>69</v>
      </c>
      <c r="D89" s="193"/>
      <c r="E89" s="146"/>
      <c r="F89" s="75"/>
      <c r="G89" s="139"/>
      <c r="H89" s="187"/>
      <c r="I89" s="74"/>
      <c r="J89" s="68"/>
      <c r="K89" s="176"/>
      <c r="L89" s="176"/>
      <c r="M89" s="146"/>
      <c r="N89" s="146"/>
      <c r="O89" s="146"/>
      <c r="P89" s="146"/>
      <c r="Q89" s="146"/>
      <c r="R89" s="146"/>
      <c r="S89" s="168"/>
      <c r="T89" s="168"/>
      <c r="U89" s="168"/>
      <c r="V89" s="168"/>
      <c r="W89" s="168"/>
      <c r="X89" s="168"/>
      <c r="Y89" s="168"/>
      <c r="Z89" s="169"/>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c r="A90" s="15" t="s">
        <v>70</v>
      </c>
      <c r="B90" s="140"/>
      <c r="C90" s="140"/>
      <c r="D90" s="140"/>
      <c r="E90" s="194">
        <f>SUM(C96/D85)</f>
        <v>5.981481481481482</v>
      </c>
      <c r="F90" s="425" t="s">
        <v>72</v>
      </c>
      <c r="G90" s="426"/>
      <c r="H90" s="84" t="s">
        <v>124</v>
      </c>
      <c r="J90" s="195"/>
      <c r="K90" s="195"/>
      <c r="L90" s="195"/>
      <c r="M90" s="195"/>
      <c r="N90" s="146"/>
      <c r="O90" s="146"/>
      <c r="P90" s="146"/>
      <c r="Q90" s="146"/>
      <c r="R90" s="146"/>
      <c r="S90" s="168"/>
      <c r="T90" s="168"/>
      <c r="U90" s="168"/>
      <c r="V90" s="168"/>
      <c r="W90" s="168"/>
      <c r="X90" s="168"/>
      <c r="Y90" s="168"/>
      <c r="Z90" s="169"/>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c r="A91" s="144"/>
      <c r="B91" s="145"/>
      <c r="C91" s="145"/>
      <c r="D91" s="145"/>
      <c r="E91" s="60"/>
      <c r="F91" s="196"/>
      <c r="G91" s="300"/>
      <c r="H91" s="84" t="s">
        <v>177</v>
      </c>
      <c r="I91" s="328"/>
      <c r="J91" s="329"/>
      <c r="K91" s="330"/>
      <c r="L91" s="330"/>
      <c r="M91" s="331"/>
      <c r="N91" s="331"/>
      <c r="O91" s="331"/>
      <c r="P91" s="331"/>
      <c r="Q91" s="331"/>
      <c r="R91" s="331"/>
      <c r="S91" s="168"/>
      <c r="T91" s="168"/>
      <c r="U91" s="168"/>
      <c r="V91" s="168"/>
      <c r="W91" s="168"/>
      <c r="X91" s="168"/>
      <c r="Y91" s="168"/>
      <c r="Z91" s="169"/>
      <c r="AA91" s="4"/>
      <c r="AB91" s="4"/>
      <c r="AC91" s="4"/>
      <c r="AD91" s="4"/>
      <c r="AE91" s="4"/>
      <c r="AF91" s="4"/>
      <c r="AG91" s="4"/>
      <c r="AH91" s="4"/>
      <c r="AI91" s="4"/>
      <c r="AJ91" s="4"/>
      <c r="AK91" s="4"/>
      <c r="AL91" s="4"/>
      <c r="AM91" s="4"/>
      <c r="AN91" s="4"/>
      <c r="AO91" s="4"/>
      <c r="AP91" s="4"/>
      <c r="AQ91" s="4"/>
      <c r="AR91" s="4"/>
      <c r="AS91" s="4"/>
      <c r="AT91" s="4"/>
      <c r="AU91" s="4"/>
      <c r="AV91" s="4"/>
      <c r="AW91" s="4"/>
    </row>
    <row r="92" spans="1:26" s="199" customFormat="1" ht="28.5" customHeight="1">
      <c r="A92" s="383" t="s">
        <v>119</v>
      </c>
      <c r="B92" s="448"/>
      <c r="C92" s="448"/>
      <c r="D92" s="448"/>
      <c r="E92" s="448"/>
      <c r="F92" s="448"/>
      <c r="G92" s="448"/>
      <c r="H92" s="448"/>
      <c r="I92" s="448"/>
      <c r="J92" s="448"/>
      <c r="K92" s="448"/>
      <c r="L92" s="448"/>
      <c r="M92" s="197"/>
      <c r="N92" s="197"/>
      <c r="O92" s="197"/>
      <c r="P92" s="197"/>
      <c r="Q92" s="197"/>
      <c r="R92" s="197"/>
      <c r="S92" s="197"/>
      <c r="T92" s="197"/>
      <c r="U92" s="197"/>
      <c r="V92" s="197"/>
      <c r="W92" s="197"/>
      <c r="X92" s="197"/>
      <c r="Y92" s="197"/>
      <c r="Z92" s="198"/>
    </row>
    <row r="93" spans="1:49" s="61" customFormat="1" ht="30.75" customHeight="1">
      <c r="A93" s="427" t="s">
        <v>125</v>
      </c>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9"/>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row>
    <row r="94" spans="1:49" s="61" customFormat="1" ht="11.25" customHeight="1">
      <c r="A94" s="200"/>
      <c r="B94" s="148"/>
      <c r="C94" s="148"/>
      <c r="D94" s="148"/>
      <c r="E94" s="148"/>
      <c r="F94" s="148"/>
      <c r="G94" s="148"/>
      <c r="H94" s="148"/>
      <c r="I94" s="148"/>
      <c r="J94" s="148"/>
      <c r="K94" s="148"/>
      <c r="L94" s="148"/>
      <c r="M94" s="148"/>
      <c r="N94" s="148"/>
      <c r="O94" s="148"/>
      <c r="P94" s="148"/>
      <c r="Q94" s="148"/>
      <c r="R94" s="148"/>
      <c r="S94" s="149"/>
      <c r="T94" s="149"/>
      <c r="U94" s="149"/>
      <c r="V94" s="149"/>
      <c r="W94" s="149"/>
      <c r="X94" s="149"/>
      <c r="Y94" s="149"/>
      <c r="Z94" s="150"/>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row>
    <row r="95" spans="1:49" ht="15">
      <c r="A95" s="6"/>
      <c r="B95" s="146"/>
      <c r="C95" s="201" t="s">
        <v>30</v>
      </c>
      <c r="D95" s="201" t="s">
        <v>31</v>
      </c>
      <c r="E95" s="201" t="s">
        <v>32</v>
      </c>
      <c r="F95" s="201" t="s">
        <v>33</v>
      </c>
      <c r="G95" s="201" t="s">
        <v>34</v>
      </c>
      <c r="H95" s="201" t="s">
        <v>35</v>
      </c>
      <c r="I95" s="202" t="s">
        <v>36</v>
      </c>
      <c r="J95" s="202" t="s">
        <v>37</v>
      </c>
      <c r="K95" s="202" t="s">
        <v>38</v>
      </c>
      <c r="L95" s="202" t="s">
        <v>39</v>
      </c>
      <c r="M95" s="202" t="s">
        <v>40</v>
      </c>
      <c r="N95" s="202" t="s">
        <v>52</v>
      </c>
      <c r="O95" s="202" t="s">
        <v>51</v>
      </c>
      <c r="P95" s="202" t="s">
        <v>50</v>
      </c>
      <c r="Q95" s="203" t="s">
        <v>49</v>
      </c>
      <c r="R95" s="203" t="s">
        <v>48</v>
      </c>
      <c r="S95" s="203" t="s">
        <v>47</v>
      </c>
      <c r="T95" s="203" t="s">
        <v>46</v>
      </c>
      <c r="U95" s="203" t="s">
        <v>45</v>
      </c>
      <c r="V95" s="203" t="s">
        <v>44</v>
      </c>
      <c r="W95" s="203" t="s">
        <v>43</v>
      </c>
      <c r="X95" s="203" t="s">
        <v>42</v>
      </c>
      <c r="Y95" s="203" t="s">
        <v>41</v>
      </c>
      <c r="Z95" s="204" t="s">
        <v>75</v>
      </c>
      <c r="AA95" s="70"/>
      <c r="AB95" s="70"/>
      <c r="AC95" s="70"/>
      <c r="AD95" s="70"/>
      <c r="AE95" s="70"/>
      <c r="AF95" s="70"/>
      <c r="AG95" s="10"/>
      <c r="AH95" s="10"/>
      <c r="AI95" s="10"/>
      <c r="AJ95" s="10"/>
      <c r="AK95" s="10"/>
      <c r="AL95" s="10"/>
      <c r="AM95" s="10"/>
      <c r="AN95" s="10"/>
      <c r="AO95" s="10"/>
      <c r="AP95" s="10"/>
      <c r="AQ95" s="10"/>
      <c r="AR95" s="10"/>
      <c r="AS95" s="10"/>
      <c r="AT95" s="10"/>
      <c r="AU95" s="10"/>
      <c r="AV95" s="10"/>
      <c r="AW95" s="10"/>
    </row>
    <row r="96" spans="1:49" s="31" customFormat="1" ht="15">
      <c r="A96" s="15"/>
      <c r="B96" s="245" t="s">
        <v>12</v>
      </c>
      <c r="C96" s="205">
        <v>323</v>
      </c>
      <c r="D96" s="206">
        <f>SUM(C96-C97)+C98</f>
        <v>249</v>
      </c>
      <c r="E96" s="206">
        <f aca="true" t="shared" si="6" ref="E96:Z96">SUM(D96-C97)+D98</f>
        <v>175</v>
      </c>
      <c r="F96" s="206">
        <f t="shared" si="6"/>
        <v>173</v>
      </c>
      <c r="G96" s="206">
        <f t="shared" si="6"/>
        <v>5</v>
      </c>
      <c r="H96" s="206">
        <f t="shared" si="6"/>
        <v>-37</v>
      </c>
      <c r="I96" s="206">
        <f t="shared" si="6"/>
        <v>-145</v>
      </c>
      <c r="J96" s="206">
        <f t="shared" si="6"/>
        <v>-131</v>
      </c>
      <c r="K96" s="206">
        <f t="shared" si="6"/>
        <v>-257</v>
      </c>
      <c r="L96" s="206">
        <f t="shared" si="6"/>
        <v>-235</v>
      </c>
      <c r="M96" s="206">
        <f t="shared" si="6"/>
        <v>-285</v>
      </c>
      <c r="N96" s="206">
        <f t="shared" si="6"/>
        <v>-263</v>
      </c>
      <c r="O96" s="206">
        <f t="shared" si="6"/>
        <v>-209</v>
      </c>
      <c r="P96" s="206">
        <f t="shared" si="6"/>
        <v>-155</v>
      </c>
      <c r="Q96" s="207">
        <f t="shared" si="6"/>
        <v>-101</v>
      </c>
      <c r="R96" s="207">
        <f t="shared" si="6"/>
        <v>-47</v>
      </c>
      <c r="S96" s="207">
        <f t="shared" si="6"/>
        <v>7</v>
      </c>
      <c r="T96" s="207">
        <f t="shared" si="6"/>
        <v>61</v>
      </c>
      <c r="U96" s="207">
        <f t="shared" si="6"/>
        <v>115</v>
      </c>
      <c r="V96" s="207">
        <f t="shared" si="6"/>
        <v>169</v>
      </c>
      <c r="W96" s="207">
        <f t="shared" si="6"/>
        <v>223</v>
      </c>
      <c r="X96" s="207">
        <f t="shared" si="6"/>
        <v>277</v>
      </c>
      <c r="Y96" s="207">
        <f t="shared" si="6"/>
        <v>331</v>
      </c>
      <c r="Z96" s="208">
        <f t="shared" si="6"/>
        <v>385</v>
      </c>
      <c r="AA96" s="209"/>
      <c r="AB96" s="209"/>
      <c r="AC96" s="209"/>
      <c r="AD96" s="209"/>
      <c r="AE96" s="209"/>
      <c r="AF96" s="209"/>
      <c r="AG96" s="30"/>
      <c r="AH96" s="30"/>
      <c r="AI96" s="30"/>
      <c r="AJ96" s="30"/>
      <c r="AK96" s="30"/>
      <c r="AL96" s="30"/>
      <c r="AM96" s="30"/>
      <c r="AN96" s="30"/>
      <c r="AO96" s="30"/>
      <c r="AP96" s="30"/>
      <c r="AQ96" s="30"/>
      <c r="AR96" s="30"/>
      <c r="AS96" s="30"/>
      <c r="AT96" s="30"/>
      <c r="AU96" s="30"/>
      <c r="AV96" s="30"/>
      <c r="AW96" s="30"/>
    </row>
    <row r="97" spans="1:49" s="31" customFormat="1" ht="15">
      <c r="A97" s="15"/>
      <c r="B97" s="246" t="s">
        <v>73</v>
      </c>
      <c r="C97" s="210">
        <f aca="true" t="shared" si="7" ref="C97:Z97">D64</f>
        <v>128</v>
      </c>
      <c r="D97" s="210">
        <f t="shared" si="7"/>
        <v>56</v>
      </c>
      <c r="E97" s="210">
        <f t="shared" si="7"/>
        <v>222</v>
      </c>
      <c r="F97" s="210">
        <f t="shared" si="7"/>
        <v>96</v>
      </c>
      <c r="G97" s="210">
        <f t="shared" si="7"/>
        <v>162</v>
      </c>
      <c r="H97" s="210">
        <f t="shared" si="7"/>
        <v>40</v>
      </c>
      <c r="I97" s="210">
        <f t="shared" si="7"/>
        <v>180</v>
      </c>
      <c r="J97" s="210">
        <f t="shared" si="7"/>
        <v>32</v>
      </c>
      <c r="K97" s="210">
        <f t="shared" si="7"/>
        <v>104</v>
      </c>
      <c r="L97" s="210">
        <f t="shared" si="7"/>
        <v>32</v>
      </c>
      <c r="M97" s="210">
        <f t="shared" si="7"/>
        <v>0</v>
      </c>
      <c r="N97" s="210">
        <f t="shared" si="7"/>
        <v>0</v>
      </c>
      <c r="O97" s="210">
        <f t="shared" si="7"/>
        <v>0</v>
      </c>
      <c r="P97" s="211">
        <f t="shared" si="7"/>
        <v>0</v>
      </c>
      <c r="Q97" s="211">
        <f t="shared" si="7"/>
        <v>0</v>
      </c>
      <c r="R97" s="211">
        <f t="shared" si="7"/>
        <v>0</v>
      </c>
      <c r="S97" s="211">
        <f t="shared" si="7"/>
        <v>0</v>
      </c>
      <c r="T97" s="211">
        <f t="shared" si="7"/>
        <v>0</v>
      </c>
      <c r="U97" s="211">
        <f t="shared" si="7"/>
        <v>0</v>
      </c>
      <c r="V97" s="211">
        <f t="shared" si="7"/>
        <v>0</v>
      </c>
      <c r="W97" s="211">
        <f t="shared" si="7"/>
        <v>0</v>
      </c>
      <c r="X97" s="211">
        <f t="shared" si="7"/>
        <v>0</v>
      </c>
      <c r="Y97" s="212">
        <f t="shared" si="7"/>
        <v>0</v>
      </c>
      <c r="Z97" s="212">
        <f t="shared" si="7"/>
        <v>0</v>
      </c>
      <c r="AA97" s="209"/>
      <c r="AB97" s="209"/>
      <c r="AC97" s="209"/>
      <c r="AD97" s="209"/>
      <c r="AE97" s="209"/>
      <c r="AF97" s="209"/>
      <c r="AG97" s="30"/>
      <c r="AH97" s="30"/>
      <c r="AI97" s="30"/>
      <c r="AJ97" s="30"/>
      <c r="AK97" s="30"/>
      <c r="AL97" s="30"/>
      <c r="AM97" s="30"/>
      <c r="AN97" s="30"/>
      <c r="AO97" s="30"/>
      <c r="AP97" s="30"/>
      <c r="AQ97" s="30"/>
      <c r="AR97" s="30"/>
      <c r="AS97" s="30"/>
      <c r="AT97" s="30"/>
      <c r="AU97" s="30"/>
      <c r="AV97" s="30"/>
      <c r="AW97" s="30"/>
    </row>
    <row r="98" spans="1:49" s="31" customFormat="1" ht="15">
      <c r="A98" s="15"/>
      <c r="B98" s="247" t="s">
        <v>74</v>
      </c>
      <c r="C98" s="213">
        <f aca="true" t="shared" si="8" ref="C98:Z98">$D$85</f>
        <v>54</v>
      </c>
      <c r="D98" s="213">
        <f t="shared" si="8"/>
        <v>54</v>
      </c>
      <c r="E98" s="213">
        <f t="shared" si="8"/>
        <v>54</v>
      </c>
      <c r="F98" s="213">
        <f t="shared" si="8"/>
        <v>54</v>
      </c>
      <c r="G98" s="213">
        <f t="shared" si="8"/>
        <v>54</v>
      </c>
      <c r="H98" s="213">
        <f t="shared" si="8"/>
        <v>54</v>
      </c>
      <c r="I98" s="213">
        <f t="shared" si="8"/>
        <v>54</v>
      </c>
      <c r="J98" s="213">
        <f t="shared" si="8"/>
        <v>54</v>
      </c>
      <c r="K98" s="213">
        <f t="shared" si="8"/>
        <v>54</v>
      </c>
      <c r="L98" s="213">
        <f t="shared" si="8"/>
        <v>54</v>
      </c>
      <c r="M98" s="213">
        <f t="shared" si="8"/>
        <v>54</v>
      </c>
      <c r="N98" s="213">
        <f t="shared" si="8"/>
        <v>54</v>
      </c>
      <c r="O98" s="213">
        <f t="shared" si="8"/>
        <v>54</v>
      </c>
      <c r="P98" s="213">
        <f t="shared" si="8"/>
        <v>54</v>
      </c>
      <c r="Q98" s="214">
        <f t="shared" si="8"/>
        <v>54</v>
      </c>
      <c r="R98" s="214">
        <f t="shared" si="8"/>
        <v>54</v>
      </c>
      <c r="S98" s="214">
        <f t="shared" si="8"/>
        <v>54</v>
      </c>
      <c r="T98" s="214">
        <f t="shared" si="8"/>
        <v>54</v>
      </c>
      <c r="U98" s="214">
        <f t="shared" si="8"/>
        <v>54</v>
      </c>
      <c r="V98" s="214">
        <f t="shared" si="8"/>
        <v>54</v>
      </c>
      <c r="W98" s="214">
        <f t="shared" si="8"/>
        <v>54</v>
      </c>
      <c r="X98" s="214">
        <f t="shared" si="8"/>
        <v>54</v>
      </c>
      <c r="Y98" s="214">
        <f t="shared" si="8"/>
        <v>54</v>
      </c>
      <c r="Z98" s="215">
        <f t="shared" si="8"/>
        <v>54</v>
      </c>
      <c r="AA98" s="209"/>
      <c r="AB98" s="209"/>
      <c r="AC98" s="209"/>
      <c r="AD98" s="209"/>
      <c r="AE98" s="209"/>
      <c r="AF98" s="209"/>
      <c r="AG98" s="30"/>
      <c r="AH98" s="30"/>
      <c r="AI98" s="30"/>
      <c r="AJ98" s="30"/>
      <c r="AK98" s="30"/>
      <c r="AL98" s="30"/>
      <c r="AM98" s="30"/>
      <c r="AN98" s="30"/>
      <c r="AO98" s="30"/>
      <c r="AP98" s="30"/>
      <c r="AQ98" s="30"/>
      <c r="AR98" s="30"/>
      <c r="AS98" s="30"/>
      <c r="AT98" s="30"/>
      <c r="AU98" s="30"/>
      <c r="AV98" s="30"/>
      <c r="AW98" s="30"/>
    </row>
    <row r="99" spans="1:49" s="31" customFormat="1" ht="15">
      <c r="A99" s="446" t="s">
        <v>76</v>
      </c>
      <c r="B99" s="449"/>
      <c r="C99" s="449"/>
      <c r="D99" s="449"/>
      <c r="E99" s="449"/>
      <c r="F99" s="449"/>
      <c r="G99" s="449"/>
      <c r="H99" s="449"/>
      <c r="I99" s="449"/>
      <c r="J99" s="449"/>
      <c r="K99" s="449"/>
      <c r="L99" s="449"/>
      <c r="M99" s="449"/>
      <c r="N99" s="449"/>
      <c r="O99" s="139"/>
      <c r="P99" s="139"/>
      <c r="Q99" s="139"/>
      <c r="R99" s="140"/>
      <c r="S99" s="141"/>
      <c r="T99" s="141"/>
      <c r="U99" s="141"/>
      <c r="V99" s="141"/>
      <c r="W99" s="141"/>
      <c r="X99" s="141"/>
      <c r="Y99" s="141"/>
      <c r="Z99" s="142"/>
      <c r="AA99" s="209"/>
      <c r="AB99" s="209"/>
      <c r="AC99" s="209"/>
      <c r="AD99" s="209"/>
      <c r="AE99" s="209"/>
      <c r="AF99" s="209"/>
      <c r="AG99" s="30"/>
      <c r="AH99" s="30"/>
      <c r="AI99" s="30"/>
      <c r="AJ99" s="30"/>
      <c r="AK99" s="30"/>
      <c r="AL99" s="30"/>
      <c r="AM99" s="30"/>
      <c r="AN99" s="30"/>
      <c r="AO99" s="30"/>
      <c r="AP99" s="30"/>
      <c r="AQ99" s="30"/>
      <c r="AR99" s="30"/>
      <c r="AS99" s="30"/>
      <c r="AT99" s="30"/>
      <c r="AU99" s="30"/>
      <c r="AV99" s="30"/>
      <c r="AW99" s="30"/>
    </row>
    <row r="100" spans="1:49" s="31" customFormat="1" ht="15">
      <c r="A100" s="450" t="s">
        <v>112</v>
      </c>
      <c r="B100" s="451"/>
      <c r="C100" s="451"/>
      <c r="D100" s="451"/>
      <c r="E100" s="451"/>
      <c r="F100" s="451"/>
      <c r="G100" s="451"/>
      <c r="H100" s="451"/>
      <c r="I100" s="451"/>
      <c r="J100" s="451"/>
      <c r="K100" s="451"/>
      <c r="L100" s="451"/>
      <c r="M100" s="451"/>
      <c r="N100" s="451"/>
      <c r="O100" s="216"/>
      <c r="P100" s="216"/>
      <c r="Q100" s="216"/>
      <c r="R100" s="140"/>
      <c r="S100" s="141"/>
      <c r="T100" s="141"/>
      <c r="U100" s="141"/>
      <c r="V100" s="141"/>
      <c r="W100" s="141"/>
      <c r="X100" s="141"/>
      <c r="Y100" s="141"/>
      <c r="Z100" s="142"/>
      <c r="AA100" s="209"/>
      <c r="AB100" s="209"/>
      <c r="AC100" s="209"/>
      <c r="AD100" s="209"/>
      <c r="AE100" s="209"/>
      <c r="AF100" s="209"/>
      <c r="AG100" s="30"/>
      <c r="AH100" s="30"/>
      <c r="AI100" s="30"/>
      <c r="AJ100" s="30"/>
      <c r="AK100" s="30"/>
      <c r="AL100" s="30"/>
      <c r="AM100" s="30"/>
      <c r="AN100" s="30"/>
      <c r="AO100" s="30"/>
      <c r="AP100" s="30"/>
      <c r="AQ100" s="30"/>
      <c r="AR100" s="30"/>
      <c r="AS100" s="30"/>
      <c r="AT100" s="30"/>
      <c r="AU100" s="30"/>
      <c r="AV100" s="30"/>
      <c r="AW100" s="30"/>
    </row>
    <row r="101" spans="1:49" s="31" customFormat="1" ht="15">
      <c r="A101" s="411" t="s">
        <v>120</v>
      </c>
      <c r="B101" s="412"/>
      <c r="C101" s="412"/>
      <c r="D101" s="412"/>
      <c r="E101" s="412"/>
      <c r="F101" s="412"/>
      <c r="G101" s="412"/>
      <c r="H101" s="412"/>
      <c r="I101" s="412"/>
      <c r="J101" s="412"/>
      <c r="K101" s="412"/>
      <c r="L101" s="412"/>
      <c r="M101" s="412"/>
      <c r="N101" s="412"/>
      <c r="O101" s="218"/>
      <c r="P101" s="218"/>
      <c r="Q101" s="218"/>
      <c r="R101" s="140"/>
      <c r="S101" s="141"/>
      <c r="T101" s="141"/>
      <c r="U101" s="141"/>
      <c r="V101" s="141"/>
      <c r="W101" s="141"/>
      <c r="X101" s="141"/>
      <c r="Y101" s="141"/>
      <c r="Z101" s="142"/>
      <c r="AA101" s="209"/>
      <c r="AB101" s="209"/>
      <c r="AC101" s="209"/>
      <c r="AD101" s="209"/>
      <c r="AE101" s="209"/>
      <c r="AF101" s="209"/>
      <c r="AG101" s="30"/>
      <c r="AH101" s="30"/>
      <c r="AI101" s="30"/>
      <c r="AJ101" s="30"/>
      <c r="AK101" s="30"/>
      <c r="AL101" s="30"/>
      <c r="AM101" s="30"/>
      <c r="AN101" s="30"/>
      <c r="AO101" s="30"/>
      <c r="AP101" s="30"/>
      <c r="AQ101" s="30"/>
      <c r="AR101" s="30"/>
      <c r="AS101" s="30"/>
      <c r="AT101" s="30"/>
      <c r="AU101" s="30"/>
      <c r="AV101" s="30"/>
      <c r="AW101" s="30"/>
    </row>
    <row r="102" spans="1:49" s="31" customFormat="1" ht="3" customHeight="1">
      <c r="A102" s="217"/>
      <c r="B102" s="218"/>
      <c r="C102" s="218"/>
      <c r="D102" s="218"/>
      <c r="E102" s="218"/>
      <c r="F102" s="218"/>
      <c r="G102" s="218"/>
      <c r="H102" s="218"/>
      <c r="I102" s="218"/>
      <c r="J102" s="218"/>
      <c r="K102" s="218"/>
      <c r="L102" s="218"/>
      <c r="M102" s="218"/>
      <c r="N102" s="218"/>
      <c r="O102" s="218"/>
      <c r="P102" s="218"/>
      <c r="Q102" s="218"/>
      <c r="R102" s="140"/>
      <c r="S102" s="141"/>
      <c r="T102" s="141"/>
      <c r="U102" s="141"/>
      <c r="V102" s="141"/>
      <c r="W102" s="141"/>
      <c r="X102" s="141"/>
      <c r="Y102" s="141"/>
      <c r="Z102" s="142"/>
      <c r="AA102" s="209"/>
      <c r="AB102" s="209"/>
      <c r="AC102" s="209"/>
      <c r="AD102" s="209"/>
      <c r="AE102" s="209"/>
      <c r="AF102" s="209"/>
      <c r="AG102" s="30"/>
      <c r="AH102" s="30"/>
      <c r="AI102" s="30"/>
      <c r="AJ102" s="30"/>
      <c r="AK102" s="30"/>
      <c r="AL102" s="30"/>
      <c r="AM102" s="30"/>
      <c r="AN102" s="30"/>
      <c r="AO102" s="30"/>
      <c r="AP102" s="30"/>
      <c r="AQ102" s="30"/>
      <c r="AR102" s="30"/>
      <c r="AS102" s="30"/>
      <c r="AT102" s="30"/>
      <c r="AU102" s="30"/>
      <c r="AV102" s="30"/>
      <c r="AW102" s="30"/>
    </row>
    <row r="103" spans="1:49" s="31" customFormat="1" ht="15.75" customHeight="1">
      <c r="A103" s="315" t="s">
        <v>77</v>
      </c>
      <c r="B103" s="316"/>
      <c r="C103" s="316"/>
      <c r="D103" s="316"/>
      <c r="E103" s="316"/>
      <c r="F103" s="316"/>
      <c r="G103" s="316"/>
      <c r="H103" s="316"/>
      <c r="I103" s="316"/>
      <c r="J103" s="316"/>
      <c r="K103" s="316"/>
      <c r="L103" s="316"/>
      <c r="M103" s="317"/>
      <c r="N103" s="141"/>
      <c r="O103" s="141"/>
      <c r="P103" s="141"/>
      <c r="Q103" s="141"/>
      <c r="R103" s="141"/>
      <c r="S103" s="141"/>
      <c r="T103" s="141"/>
      <c r="U103" s="141"/>
      <c r="V103" s="141"/>
      <c r="W103" s="141"/>
      <c r="X103" s="141"/>
      <c r="Y103" s="141"/>
      <c r="Z103" s="142"/>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s="31" customFormat="1" ht="18" customHeight="1">
      <c r="A104" s="413" t="s">
        <v>96</v>
      </c>
      <c r="B104" s="414"/>
      <c r="C104" s="414"/>
      <c r="D104" s="414"/>
      <c r="E104" s="414"/>
      <c r="F104" s="414"/>
      <c r="G104" s="414"/>
      <c r="H104" s="414"/>
      <c r="I104" s="414"/>
      <c r="J104" s="414"/>
      <c r="K104" s="414"/>
      <c r="L104" s="414"/>
      <c r="M104" s="318"/>
      <c r="N104" s="367"/>
      <c r="O104" s="367"/>
      <c r="P104" s="367"/>
      <c r="Q104" s="367"/>
      <c r="R104" s="367"/>
      <c r="S104" s="141"/>
      <c r="T104" s="141"/>
      <c r="U104" s="141"/>
      <c r="V104" s="141"/>
      <c r="W104" s="141"/>
      <c r="X104" s="141"/>
      <c r="Y104" s="141"/>
      <c r="Z104" s="141"/>
      <c r="AA104" s="209"/>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s="31" customFormat="1" ht="18" customHeight="1">
      <c r="A105" s="413" t="s">
        <v>94</v>
      </c>
      <c r="B105" s="414"/>
      <c r="C105" s="414"/>
      <c r="D105" s="414"/>
      <c r="E105" s="414"/>
      <c r="F105" s="414"/>
      <c r="G105" s="414"/>
      <c r="H105" s="414"/>
      <c r="I105" s="414"/>
      <c r="J105" s="414"/>
      <c r="K105" s="414"/>
      <c r="L105" s="414"/>
      <c r="M105" s="318"/>
      <c r="N105" s="367"/>
      <c r="O105" s="367"/>
      <c r="P105" s="367"/>
      <c r="Q105" s="367"/>
      <c r="R105" s="367"/>
      <c r="S105" s="141"/>
      <c r="T105" s="141"/>
      <c r="U105" s="141"/>
      <c r="V105" s="141"/>
      <c r="W105" s="141"/>
      <c r="X105" s="141"/>
      <c r="Y105" s="141"/>
      <c r="Z105" s="141"/>
      <c r="AA105" s="209"/>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row>
    <row r="106" spans="1:49" s="31" customFormat="1" ht="18" customHeight="1">
      <c r="A106" s="319" t="s">
        <v>126</v>
      </c>
      <c r="B106" s="318"/>
      <c r="C106" s="318"/>
      <c r="D106" s="318"/>
      <c r="E106" s="318"/>
      <c r="F106" s="318"/>
      <c r="G106" s="318"/>
      <c r="H106" s="318"/>
      <c r="I106" s="318"/>
      <c r="J106" s="318"/>
      <c r="K106" s="318"/>
      <c r="L106" s="318"/>
      <c r="M106" s="318"/>
      <c r="N106" s="367"/>
      <c r="O106" s="367"/>
      <c r="P106" s="367"/>
      <c r="Q106" s="367"/>
      <c r="R106" s="367"/>
      <c r="S106" s="141"/>
      <c r="T106" s="141"/>
      <c r="U106" s="141"/>
      <c r="V106" s="141"/>
      <c r="W106" s="141"/>
      <c r="X106" s="141"/>
      <c r="Y106" s="141"/>
      <c r="Z106" s="141"/>
      <c r="AA106" s="209"/>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row>
    <row r="107" spans="1:49" ht="12" customHeight="1">
      <c r="A107" s="444"/>
      <c r="B107" s="445"/>
      <c r="C107" s="445"/>
      <c r="D107" s="445"/>
      <c r="E107" s="445"/>
      <c r="F107" s="445"/>
      <c r="G107" s="445"/>
      <c r="H107" s="445"/>
      <c r="I107" s="445"/>
      <c r="J107" s="445"/>
      <c r="K107" s="445"/>
      <c r="L107" s="445"/>
      <c r="M107" s="7"/>
      <c r="N107" s="7"/>
      <c r="O107" s="7"/>
      <c r="P107" s="7"/>
      <c r="Q107" s="7"/>
      <c r="R107" s="7"/>
      <c r="S107" s="8"/>
      <c r="T107" s="8"/>
      <c r="U107" s="8"/>
      <c r="V107" s="8"/>
      <c r="W107" s="8"/>
      <c r="X107" s="8"/>
      <c r="Y107" s="8"/>
      <c r="Z107" s="8"/>
      <c r="AA107" s="7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selectLockedCells="1"/>
  <mergeCells count="58">
    <mergeCell ref="A10:M10"/>
    <mergeCell ref="A9:M9"/>
    <mergeCell ref="A11:V11"/>
    <mergeCell ref="A12:Z12"/>
    <mergeCell ref="A17:M17"/>
    <mergeCell ref="D26:F26"/>
    <mergeCell ref="D27:F27"/>
    <mergeCell ref="D25:F25"/>
    <mergeCell ref="A1:L1"/>
    <mergeCell ref="A3:Z3"/>
    <mergeCell ref="A5:N5"/>
    <mergeCell ref="A7:M7"/>
    <mergeCell ref="A16:T16"/>
    <mergeCell ref="A8:M8"/>
    <mergeCell ref="A20:B20"/>
    <mergeCell ref="I26:K26"/>
    <mergeCell ref="D28:F28"/>
    <mergeCell ref="A29:B29"/>
    <mergeCell ref="H29:K29"/>
    <mergeCell ref="A13:T13"/>
    <mergeCell ref="A15:T15"/>
    <mergeCell ref="A14:Z14"/>
    <mergeCell ref="A27:B27"/>
    <mergeCell ref="A26:B26"/>
    <mergeCell ref="A22:B22"/>
    <mergeCell ref="A107:L107"/>
    <mergeCell ref="A87:G87"/>
    <mergeCell ref="A92:L92"/>
    <mergeCell ref="A99:N99"/>
    <mergeCell ref="A100:N100"/>
    <mergeCell ref="I25:K25"/>
    <mergeCell ref="A25:B25"/>
    <mergeCell ref="A93:Z93"/>
    <mergeCell ref="A72:A74"/>
    <mergeCell ref="A37:H37"/>
    <mergeCell ref="A28:B28"/>
    <mergeCell ref="A30:Z30"/>
    <mergeCell ref="I27:K27"/>
    <mergeCell ref="A38:M38"/>
    <mergeCell ref="B40:C40"/>
    <mergeCell ref="A101:N101"/>
    <mergeCell ref="A105:L105"/>
    <mergeCell ref="A104:L104"/>
    <mergeCell ref="A69:Y69"/>
    <mergeCell ref="E72:H72"/>
    <mergeCell ref="E73:F73"/>
    <mergeCell ref="G73:H73"/>
    <mergeCell ref="F90:G90"/>
    <mergeCell ref="A66:L66"/>
    <mergeCell ref="A64:C64"/>
    <mergeCell ref="B72:B74"/>
    <mergeCell ref="C72:D73"/>
    <mergeCell ref="A67:N67"/>
    <mergeCell ref="D31:H31"/>
    <mergeCell ref="A31:C31"/>
    <mergeCell ref="A36:L36"/>
    <mergeCell ref="A33:C33"/>
    <mergeCell ref="A34:C34"/>
  </mergeCells>
  <conditionalFormatting sqref="J26">
    <cfRule type="expression" priority="1" dxfId="3" stopIfTrue="1">
      <formula>OR('Ex. freezing capacity'!#REF!&lt;&gt;0,'Ex. freezing capacity'!K26&lt;&gt;0)</formula>
    </cfRule>
  </conditionalFormatting>
  <conditionalFormatting sqref="K26">
    <cfRule type="expression" priority="2" dxfId="3" stopIfTrue="1">
      <formula>OR('Ex. freezing capacity'!#REF!&lt;&gt;0,'Ex. freezing capacity'!#REF!&lt;&gt;0)</formula>
    </cfRule>
  </conditionalFormatting>
  <conditionalFormatting sqref="C33">
    <cfRule type="expression" priority="3" dxfId="28" stopIfTrue="1">
      <formula>'Ex. freezing capacity'!#REF!=2</formula>
    </cfRule>
  </conditionalFormatting>
  <conditionalFormatting sqref="A33:B33">
    <cfRule type="expression" priority="4" dxfId="28" stopIfTrue="1">
      <formula>'Ex. freezing capacity'!#REF!=2</formula>
    </cfRule>
  </conditionalFormatting>
  <conditionalFormatting sqref="I26">
    <cfRule type="expression" priority="5" dxfId="3" stopIfTrue="1">
      <formula>OR('Ex. freezing capacity'!J26&lt;&gt;0,'Ex. freezing capacity'!K26&lt;&gt;0)</formula>
    </cfRule>
  </conditionalFormatting>
  <conditionalFormatting sqref="C96">
    <cfRule type="cellIs" priority="6" dxfId="2" operator="greaterThan" stopIfTrue="1">
      <formula>'Ex. freezing capacity'!$H$85</formula>
    </cfRule>
  </conditionalFormatting>
  <conditionalFormatting sqref="J34:V34">
    <cfRule type="expression" priority="7" dxfId="1" stopIfTrue="1">
      <formula>'Ex. freezing capacity'!$J$20=1</formula>
    </cfRule>
  </conditionalFormatting>
  <conditionalFormatting sqref="I27">
    <cfRule type="expression" priority="8" dxfId="0" stopIfTrue="1">
      <formula>'Ex. freezing capacity'!$C$20&lt;&gt;0</formula>
    </cfRule>
  </conditionalFormatting>
  <printOptions/>
  <pageMargins left="0.17" right="0.16" top="0.36" bottom="0.39" header="0.21" footer="0.19"/>
  <pageSetup horizontalDpi="600" verticalDpi="600" orientation="portrait" paperSize="9" scale="37"/>
  <headerFooter alignWithMargins="0">
    <oddHeader>&amp;C&amp;F</oddHeader>
    <oddFooter>&amp;C&amp;A</oddFooter>
  </headerFooter>
  <rowBreaks count="1" manualBreakCount="1">
    <brk id="106" max="255" man="1"/>
  </rowBreaks>
  <colBreaks count="1" manualBreakCount="1">
    <brk id="2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BV224"/>
  <sheetViews>
    <sheetView showGridLines="0" zoomScaleSheetLayoutView="73" workbookViewId="0" topLeftCell="A1">
      <selection activeCell="G55" sqref="G55"/>
    </sheetView>
  </sheetViews>
  <sheetFormatPr defaultColWidth="11.57421875" defaultRowHeight="12.75"/>
  <cols>
    <col min="1" max="1" width="29.7109375" style="11" customWidth="1"/>
    <col min="2" max="2" width="20.7109375" style="11" customWidth="1"/>
    <col min="3" max="3" width="18.421875" style="11" customWidth="1"/>
    <col min="4" max="4" width="10.00390625" style="11" customWidth="1"/>
    <col min="5" max="5" width="9.8515625" style="11" customWidth="1"/>
    <col min="6" max="6" width="7.7109375" style="11" customWidth="1"/>
    <col min="7" max="7" width="9.8515625" style="11" customWidth="1"/>
    <col min="8" max="8" width="12.421875" style="11" customWidth="1"/>
    <col min="9" max="9" width="6.28125" style="11" customWidth="1"/>
    <col min="10" max="11" width="7.421875" style="11" customWidth="1"/>
    <col min="12" max="25" width="6.7109375" style="11" customWidth="1"/>
    <col min="26" max="26" width="7.28125" style="11" customWidth="1"/>
    <col min="27" max="16384" width="11.421875" style="11" customWidth="1"/>
  </cols>
  <sheetData>
    <row r="1" spans="1:49" s="5" customFormat="1" ht="18.75" customHeight="1">
      <c r="A1" s="512" t="s">
        <v>181</v>
      </c>
      <c r="B1" s="513"/>
      <c r="C1" s="513"/>
      <c r="D1" s="513"/>
      <c r="E1" s="513"/>
      <c r="F1" s="513"/>
      <c r="G1" s="513"/>
      <c r="H1" s="513"/>
      <c r="I1" s="513"/>
      <c r="J1" s="513"/>
      <c r="K1" s="513"/>
      <c r="L1" s="513"/>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c r="A3" s="480" t="s">
        <v>171</v>
      </c>
      <c r="B3" s="481"/>
      <c r="C3" s="481"/>
      <c r="D3" s="481"/>
      <c r="E3" s="481"/>
      <c r="F3" s="481"/>
      <c r="G3" s="481"/>
      <c r="H3" s="481"/>
      <c r="I3" s="481"/>
      <c r="J3" s="481"/>
      <c r="K3" s="481"/>
      <c r="L3" s="481"/>
      <c r="M3" s="481"/>
      <c r="N3" s="481"/>
      <c r="O3" s="481"/>
      <c r="P3" s="481"/>
      <c r="Q3" s="481"/>
      <c r="R3" s="481"/>
      <c r="S3" s="481"/>
      <c r="T3" s="481"/>
      <c r="U3" s="481"/>
      <c r="V3" s="481"/>
      <c r="W3" s="481"/>
      <c r="X3" s="481"/>
      <c r="Y3" s="481"/>
      <c r="Z3" s="482"/>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5.75" customHeight="1" hidden="1">
      <c r="A4" s="15" t="s">
        <v>1</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8.75">
      <c r="A5" s="483" t="s">
        <v>20</v>
      </c>
      <c r="B5" s="484"/>
      <c r="C5" s="484"/>
      <c r="D5" s="484"/>
      <c r="E5" s="484"/>
      <c r="F5" s="484"/>
      <c r="G5" s="484"/>
      <c r="H5" s="484"/>
      <c r="I5" s="484"/>
      <c r="J5" s="484"/>
      <c r="K5" s="484"/>
      <c r="L5" s="484"/>
      <c r="M5" s="484"/>
      <c r="N5" s="484"/>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26" s="25" customFormat="1" ht="24.75" customHeight="1">
      <c r="A7" s="485" t="s">
        <v>113</v>
      </c>
      <c r="B7" s="486"/>
      <c r="C7" s="486"/>
      <c r="D7" s="486"/>
      <c r="E7" s="486"/>
      <c r="F7" s="486"/>
      <c r="G7" s="486"/>
      <c r="H7" s="486"/>
      <c r="I7" s="486"/>
      <c r="J7" s="486"/>
      <c r="K7" s="486"/>
      <c r="L7" s="486"/>
      <c r="M7" s="486"/>
      <c r="N7" s="23"/>
      <c r="O7" s="23"/>
      <c r="P7" s="23"/>
      <c r="Q7" s="23"/>
      <c r="R7" s="23"/>
      <c r="S7" s="23"/>
      <c r="T7" s="23"/>
      <c r="U7" s="23"/>
      <c r="V7" s="23"/>
      <c r="W7" s="23"/>
      <c r="X7" s="23"/>
      <c r="Y7" s="23"/>
      <c r="Z7" s="24"/>
    </row>
    <row r="8" spans="1:49" s="14" customFormat="1" ht="16.5" customHeight="1">
      <c r="A8" s="487" t="s">
        <v>114</v>
      </c>
      <c r="B8" s="488"/>
      <c r="C8" s="488"/>
      <c r="D8" s="488"/>
      <c r="E8" s="488"/>
      <c r="F8" s="488"/>
      <c r="G8" s="488"/>
      <c r="H8" s="488"/>
      <c r="I8" s="488"/>
      <c r="J8" s="488"/>
      <c r="K8" s="488"/>
      <c r="L8" s="488"/>
      <c r="M8" s="488"/>
      <c r="N8" s="302"/>
      <c r="O8" s="302"/>
      <c r="P8" s="302"/>
      <c r="Q8" s="302"/>
      <c r="R8" s="302"/>
      <c r="S8" s="303"/>
      <c r="T8" s="303"/>
      <c r="U8" s="303"/>
      <c r="V8" s="303"/>
      <c r="W8" s="303"/>
      <c r="X8" s="303"/>
      <c r="Y8" s="303"/>
      <c r="Z8" s="304"/>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6.5" customHeight="1">
      <c r="A9" s="490" t="s">
        <v>133</v>
      </c>
      <c r="B9" s="408"/>
      <c r="C9" s="408"/>
      <c r="D9" s="408"/>
      <c r="E9" s="408"/>
      <c r="F9" s="408"/>
      <c r="G9" s="408"/>
      <c r="H9" s="408"/>
      <c r="I9" s="408"/>
      <c r="J9" s="408"/>
      <c r="K9" s="408"/>
      <c r="L9" s="408"/>
      <c r="M9" s="408"/>
      <c r="N9" s="302"/>
      <c r="O9" s="302"/>
      <c r="P9" s="302"/>
      <c r="Q9" s="302"/>
      <c r="R9" s="302"/>
      <c r="S9" s="303"/>
      <c r="T9" s="303"/>
      <c r="U9" s="303"/>
      <c r="V9" s="303"/>
      <c r="W9" s="303"/>
      <c r="X9" s="303"/>
      <c r="Y9" s="303"/>
      <c r="Z9" s="304"/>
      <c r="AA9" s="13"/>
      <c r="AB9" s="13"/>
      <c r="AC9" s="13"/>
      <c r="AD9" s="13"/>
      <c r="AE9" s="13"/>
      <c r="AF9" s="13"/>
      <c r="AG9" s="13"/>
      <c r="AH9" s="13"/>
      <c r="AI9" s="13"/>
      <c r="AJ9" s="13"/>
      <c r="AK9" s="13"/>
      <c r="AL9" s="13"/>
      <c r="AM9" s="13"/>
      <c r="AN9" s="13"/>
      <c r="AO9" s="13"/>
      <c r="AP9" s="13"/>
      <c r="AQ9" s="13"/>
      <c r="AR9" s="13"/>
      <c r="AS9" s="13"/>
      <c r="AT9" s="13"/>
      <c r="AU9" s="13"/>
      <c r="AV9" s="13"/>
      <c r="AW9" s="13"/>
    </row>
    <row r="10" spans="1:49" s="31" customFormat="1" ht="16.5" customHeight="1">
      <c r="A10" s="463" t="s">
        <v>89</v>
      </c>
      <c r="B10" s="489"/>
      <c r="C10" s="489"/>
      <c r="D10" s="489"/>
      <c r="E10" s="489"/>
      <c r="F10" s="489"/>
      <c r="G10" s="489"/>
      <c r="H10" s="489"/>
      <c r="I10" s="489"/>
      <c r="J10" s="489"/>
      <c r="K10" s="489"/>
      <c r="L10" s="489"/>
      <c r="M10" s="489"/>
      <c r="N10" s="305"/>
      <c r="O10" s="305"/>
      <c r="P10" s="305"/>
      <c r="Q10" s="305"/>
      <c r="R10" s="305"/>
      <c r="S10" s="306"/>
      <c r="T10" s="306"/>
      <c r="U10" s="306"/>
      <c r="V10" s="306"/>
      <c r="W10" s="306"/>
      <c r="X10" s="306"/>
      <c r="Y10" s="306"/>
      <c r="Z10" s="307"/>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31" customFormat="1" ht="15.75" customHeight="1">
      <c r="A11" s="496" t="s">
        <v>134</v>
      </c>
      <c r="B11" s="497"/>
      <c r="C11" s="497"/>
      <c r="D11" s="497"/>
      <c r="E11" s="497"/>
      <c r="F11" s="497"/>
      <c r="G11" s="497"/>
      <c r="H11" s="497"/>
      <c r="I11" s="497"/>
      <c r="J11" s="497"/>
      <c r="K11" s="497"/>
      <c r="L11" s="497"/>
      <c r="M11" s="498"/>
      <c r="N11" s="499"/>
      <c r="O11" s="499"/>
      <c r="P11" s="500"/>
      <c r="Q11" s="500"/>
      <c r="R11" s="500"/>
      <c r="S11" s="500"/>
      <c r="T11" s="500"/>
      <c r="U11" s="500"/>
      <c r="V11" s="500"/>
      <c r="W11" s="28"/>
      <c r="X11" s="28"/>
      <c r="Y11" s="28"/>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31" customFormat="1" ht="15.75" customHeight="1">
      <c r="A12" s="501" t="s">
        <v>170</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3"/>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31" customFormat="1" ht="15.75" customHeight="1">
      <c r="A13" s="514" t="s">
        <v>145</v>
      </c>
      <c r="B13" s="515"/>
      <c r="C13" s="515"/>
      <c r="D13" s="515"/>
      <c r="E13" s="515"/>
      <c r="F13" s="515"/>
      <c r="G13" s="515"/>
      <c r="H13" s="515"/>
      <c r="I13" s="515"/>
      <c r="J13" s="515"/>
      <c r="K13" s="515"/>
      <c r="L13" s="515"/>
      <c r="M13" s="515"/>
      <c r="N13" s="515"/>
      <c r="O13" s="515"/>
      <c r="P13" s="515"/>
      <c r="Q13" s="515"/>
      <c r="R13" s="515"/>
      <c r="S13" s="515"/>
      <c r="T13" s="515"/>
      <c r="U13" s="28"/>
      <c r="V13" s="28"/>
      <c r="W13" s="28"/>
      <c r="X13" s="28"/>
      <c r="Y13" s="28"/>
      <c r="Z13" s="29"/>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49" s="31" customFormat="1" ht="15.75" customHeight="1">
      <c r="A14" s="496" t="s">
        <v>135</v>
      </c>
      <c r="B14" s="497"/>
      <c r="C14" s="497"/>
      <c r="D14" s="497"/>
      <c r="E14" s="497"/>
      <c r="F14" s="497"/>
      <c r="G14" s="497"/>
      <c r="H14" s="497"/>
      <c r="I14" s="497"/>
      <c r="J14" s="497"/>
      <c r="K14" s="497"/>
      <c r="L14" s="498"/>
      <c r="M14" s="498"/>
      <c r="N14" s="499"/>
      <c r="O14" s="499"/>
      <c r="P14" s="499"/>
      <c r="Q14" s="499"/>
      <c r="R14" s="515"/>
      <c r="S14" s="515"/>
      <c r="T14" s="515"/>
      <c r="U14" s="515"/>
      <c r="V14" s="515"/>
      <c r="W14" s="515"/>
      <c r="X14" s="515"/>
      <c r="Y14" s="515"/>
      <c r="Z14" s="516"/>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31" customFormat="1" ht="15.75" customHeight="1">
      <c r="A15" s="514" t="s">
        <v>136</v>
      </c>
      <c r="B15" s="515"/>
      <c r="C15" s="515"/>
      <c r="D15" s="515"/>
      <c r="E15" s="515"/>
      <c r="F15" s="515"/>
      <c r="G15" s="515"/>
      <c r="H15" s="515"/>
      <c r="I15" s="515"/>
      <c r="J15" s="515"/>
      <c r="K15" s="515"/>
      <c r="L15" s="515"/>
      <c r="M15" s="515"/>
      <c r="N15" s="515"/>
      <c r="O15" s="515"/>
      <c r="P15" s="515"/>
      <c r="Q15" s="515"/>
      <c r="R15" s="515"/>
      <c r="S15" s="515"/>
      <c r="T15" s="515"/>
      <c r="U15" s="12"/>
      <c r="V15" s="12"/>
      <c r="W15" s="12"/>
      <c r="X15" s="12"/>
      <c r="Y15" s="12"/>
      <c r="Z15" s="336"/>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31" customFormat="1" ht="16.5" customHeight="1">
      <c r="A16" s="514" t="s">
        <v>142</v>
      </c>
      <c r="B16" s="515"/>
      <c r="C16" s="515"/>
      <c r="D16" s="515"/>
      <c r="E16" s="515"/>
      <c r="F16" s="515"/>
      <c r="G16" s="515"/>
      <c r="H16" s="515"/>
      <c r="I16" s="515"/>
      <c r="J16" s="515"/>
      <c r="K16" s="515"/>
      <c r="L16" s="515"/>
      <c r="M16" s="515"/>
      <c r="N16" s="515"/>
      <c r="O16" s="515"/>
      <c r="P16" s="515"/>
      <c r="Q16" s="515"/>
      <c r="R16" s="515"/>
      <c r="S16" s="515"/>
      <c r="T16" s="515"/>
      <c r="U16" s="32"/>
      <c r="V16" s="32"/>
      <c r="W16" s="32"/>
      <c r="X16" s="32"/>
      <c r="Y16" s="32"/>
      <c r="Z16" s="337"/>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31" customFormat="1" ht="16.5" customHeight="1">
      <c r="A17" s="504" t="s">
        <v>93</v>
      </c>
      <c r="B17" s="497"/>
      <c r="C17" s="497"/>
      <c r="D17" s="497"/>
      <c r="E17" s="497"/>
      <c r="F17" s="497"/>
      <c r="G17" s="497"/>
      <c r="H17" s="497"/>
      <c r="I17" s="497"/>
      <c r="J17" s="497"/>
      <c r="K17" s="497"/>
      <c r="L17" s="497"/>
      <c r="M17" s="497"/>
      <c r="N17" s="26"/>
      <c r="O17" s="26"/>
      <c r="P17" s="26"/>
      <c r="Q17" s="26"/>
      <c r="R17" s="27"/>
      <c r="S17" s="28"/>
      <c r="T17" s="28"/>
      <c r="U17" s="28"/>
      <c r="V17" s="28"/>
      <c r="W17" s="28"/>
      <c r="X17" s="28"/>
      <c r="Y17" s="28"/>
      <c r="Z17" s="29"/>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1" customFormat="1" ht="15.75" customHeight="1" hidden="1">
      <c r="A18" s="33"/>
      <c r="B18" s="26"/>
      <c r="C18" s="26"/>
      <c r="D18" s="26"/>
      <c r="E18" s="34">
        <v>3</v>
      </c>
      <c r="F18" s="35">
        <v>2</v>
      </c>
      <c r="G18" s="26"/>
      <c r="H18" s="26"/>
      <c r="I18" s="26"/>
      <c r="J18" s="26"/>
      <c r="K18" s="26"/>
      <c r="L18" s="26"/>
      <c r="M18" s="26"/>
      <c r="N18" s="26"/>
      <c r="O18" s="26"/>
      <c r="P18" s="26"/>
      <c r="Q18" s="26"/>
      <c r="R18" s="27"/>
      <c r="S18" s="28"/>
      <c r="T18" s="28"/>
      <c r="U18" s="28"/>
      <c r="V18" s="28"/>
      <c r="W18" s="28"/>
      <c r="X18" s="28"/>
      <c r="Y18" s="28"/>
      <c r="Z18" s="29"/>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ht="7.5" customHeight="1">
      <c r="A19" s="36">
        <v>2</v>
      </c>
      <c r="N19" s="37"/>
      <c r="O19" s="37"/>
      <c r="P19" s="37"/>
      <c r="Q19" s="37"/>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54.75" customHeight="1">
      <c r="A20" s="442" t="s">
        <v>137</v>
      </c>
      <c r="B20" s="454"/>
      <c r="C20" s="38"/>
      <c r="D20" s="39"/>
      <c r="E20" s="40"/>
      <c r="F20" s="40"/>
      <c r="G20" s="40"/>
      <c r="H20" s="41"/>
      <c r="I20" s="41"/>
      <c r="J20" s="42"/>
      <c r="K20" s="43"/>
      <c r="L20" s="44"/>
      <c r="M20" s="45"/>
      <c r="N20" s="45"/>
      <c r="O20" s="45"/>
      <c r="P20" s="45"/>
      <c r="Q20" s="45"/>
      <c r="R20" s="46"/>
      <c r="S20" s="47"/>
      <c r="T20" s="47"/>
      <c r="U20" s="47"/>
      <c r="V20" s="47"/>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24" customHeight="1">
      <c r="A21" s="48"/>
      <c r="B21" s="49"/>
      <c r="C21" s="42"/>
      <c r="D21" s="50"/>
      <c r="E21" s="41"/>
      <c r="F21" s="41"/>
      <c r="G21" s="41"/>
      <c r="H21" s="41"/>
      <c r="I21" s="41"/>
      <c r="J21" s="42"/>
      <c r="K21" s="43"/>
      <c r="L21" s="44"/>
      <c r="M21" s="45"/>
      <c r="N21" s="45"/>
      <c r="O21" s="45"/>
      <c r="P21" s="45"/>
      <c r="Q21" s="45"/>
      <c r="R21" s="46"/>
      <c r="S21" s="47"/>
      <c r="T21" s="47"/>
      <c r="U21" s="47"/>
      <c r="V21" s="47"/>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63" customHeight="1">
      <c r="A22" s="442" t="s">
        <v>138</v>
      </c>
      <c r="B22" s="443"/>
      <c r="C22" s="51"/>
      <c r="D22" s="39"/>
      <c r="E22" s="40"/>
      <c r="F22" s="40"/>
      <c r="G22" s="40"/>
      <c r="H22" s="41"/>
      <c r="I22" s="41"/>
      <c r="J22" s="42"/>
      <c r="K22" s="43"/>
      <c r="L22" s="44"/>
      <c r="M22" s="45"/>
      <c r="N22" s="45"/>
      <c r="O22" s="45"/>
      <c r="P22" s="45"/>
      <c r="Q22" s="45"/>
      <c r="R22" s="46"/>
      <c r="S22" s="47"/>
      <c r="T22" s="47"/>
      <c r="U22" s="47"/>
      <c r="V22" s="47"/>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26" s="55" customFormat="1" ht="30" customHeight="1">
      <c r="A23" s="74" t="s">
        <v>172</v>
      </c>
      <c r="B23" s="236"/>
      <c r="C23" s="68"/>
      <c r="D23" s="238"/>
      <c r="E23" s="239"/>
      <c r="F23" s="352"/>
      <c r="G23" s="352"/>
      <c r="H23" s="301"/>
      <c r="I23" s="301"/>
      <c r="J23" s="341"/>
      <c r="K23" s="43"/>
      <c r="L23" s="53"/>
      <c r="M23" s="54"/>
      <c r="N23" s="54"/>
      <c r="O23" s="54"/>
      <c r="P23" s="54"/>
      <c r="Q23" s="54"/>
      <c r="R23" s="47"/>
      <c r="S23" s="47"/>
      <c r="T23" s="47"/>
      <c r="U23" s="47"/>
      <c r="V23" s="47"/>
      <c r="W23" s="8"/>
      <c r="X23" s="8"/>
      <c r="Y23" s="8"/>
      <c r="Z23" s="9"/>
    </row>
    <row r="24" spans="1:49" ht="16.5" customHeight="1">
      <c r="A24" s="361" t="s">
        <v>174</v>
      </c>
      <c r="B24" s="362"/>
      <c r="C24" s="363"/>
      <c r="D24" s="364"/>
      <c r="E24" s="240"/>
      <c r="F24" s="365"/>
      <c r="G24" s="365"/>
      <c r="H24" s="57"/>
      <c r="I24" s="41"/>
      <c r="J24" s="42"/>
      <c r="K24" s="43"/>
      <c r="L24" s="44"/>
      <c r="M24" s="45"/>
      <c r="N24" s="45"/>
      <c r="O24" s="45"/>
      <c r="P24" s="45"/>
      <c r="Q24" s="45"/>
      <c r="R24" s="46"/>
      <c r="S24" s="47"/>
      <c r="T24" s="47"/>
      <c r="U24" s="47"/>
      <c r="V24" s="47"/>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58" customFormat="1" ht="49.5" customHeight="1">
      <c r="A25" s="469" t="s">
        <v>84</v>
      </c>
      <c r="B25" s="470"/>
      <c r="C25" s="358" t="s">
        <v>85</v>
      </c>
      <c r="D25" s="509" t="s">
        <v>86</v>
      </c>
      <c r="E25" s="510"/>
      <c r="F25" s="511"/>
      <c r="G25" s="359" t="s">
        <v>87</v>
      </c>
      <c r="H25" s="360" t="s">
        <v>88</v>
      </c>
      <c r="I25" s="452"/>
      <c r="J25" s="453"/>
      <c r="K25" s="453"/>
      <c r="M25" s="59" t="s">
        <v>2</v>
      </c>
      <c r="N25" s="60"/>
      <c r="O25" s="61"/>
      <c r="R25" s="59"/>
      <c r="S25" s="62"/>
      <c r="T25" s="62"/>
      <c r="U25" s="62"/>
      <c r="V25" s="62"/>
      <c r="W25" s="62"/>
      <c r="X25" s="62"/>
      <c r="Y25" s="62"/>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50" ht="25.5" customHeight="1">
      <c r="A26" s="518" t="s">
        <v>81</v>
      </c>
      <c r="B26" s="519"/>
      <c r="C26" s="65">
        <v>1</v>
      </c>
      <c r="D26" s="505">
        <f>IF(AND(F18=1,E18=1),12,IF(AND(F18=1,E18=2),12,IF(AND(F18=1,E18=3),14,IF(AND(F18=2,E18=1),12,IF(AND(F18=2,E18=2),18,24)))))</f>
        <v>24</v>
      </c>
      <c r="E26" s="473"/>
      <c r="F26" s="474"/>
      <c r="G26" s="66">
        <f>D26*C26</f>
        <v>24</v>
      </c>
      <c r="H26" s="67" t="s">
        <v>175</v>
      </c>
      <c r="I26" s="440"/>
      <c r="J26" s="455"/>
      <c r="K26" s="455"/>
      <c r="M26" s="7"/>
      <c r="N26" s="68"/>
      <c r="O26" s="68"/>
      <c r="P26" s="68"/>
      <c r="Q26" s="68"/>
      <c r="S26" s="7"/>
      <c r="T26" s="8"/>
      <c r="U26" s="8"/>
      <c r="V26" s="8"/>
      <c r="W26" s="8"/>
      <c r="X26" s="8"/>
      <c r="Y26" s="8"/>
      <c r="Z26" s="69"/>
      <c r="AA26" s="7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c r="A27" s="433" t="s">
        <v>82</v>
      </c>
      <c r="B27" s="517"/>
      <c r="C27" s="71">
        <v>1</v>
      </c>
      <c r="D27" s="506">
        <f>IF(F18=1,6,8)</f>
        <v>8</v>
      </c>
      <c r="E27" s="507"/>
      <c r="F27" s="508"/>
      <c r="G27" s="66">
        <f>D27*C27</f>
        <v>8</v>
      </c>
      <c r="H27" s="67" t="s">
        <v>176</v>
      </c>
      <c r="I27" s="440"/>
      <c r="J27" s="441"/>
      <c r="K27" s="441"/>
      <c r="M27" s="7"/>
      <c r="N27" s="68"/>
      <c r="O27" s="68"/>
      <c r="P27" s="68"/>
      <c r="Q27" s="68"/>
      <c r="S27" s="7"/>
      <c r="T27" s="8"/>
      <c r="U27" s="8"/>
      <c r="V27" s="8"/>
      <c r="W27" s="8"/>
      <c r="X27" s="8"/>
      <c r="Y27" s="8"/>
      <c r="Z27" s="69"/>
      <c r="AA27" s="7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c r="A28" s="433" t="s">
        <v>83</v>
      </c>
      <c r="B28" s="517"/>
      <c r="C28" s="72">
        <v>2</v>
      </c>
      <c r="D28" s="506">
        <f>IF(F18=1,6,8)</f>
        <v>8</v>
      </c>
      <c r="E28" s="507"/>
      <c r="F28" s="508"/>
      <c r="G28" s="66">
        <f>D28*C28</f>
        <v>16</v>
      </c>
      <c r="H28" s="73" t="s">
        <v>176</v>
      </c>
      <c r="K28" s="8"/>
      <c r="N28" s="68"/>
      <c r="O28" s="68"/>
      <c r="P28" s="68"/>
      <c r="Q28" s="68"/>
      <c r="S28" s="7"/>
      <c r="T28" s="8"/>
      <c r="U28" s="8"/>
      <c r="V28" s="8"/>
      <c r="W28" s="8"/>
      <c r="X28" s="8"/>
      <c r="Y28" s="8"/>
      <c r="Z28" s="69"/>
      <c r="AA28" s="7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49" s="7" customFormat="1" ht="12" customHeight="1">
      <c r="A29" s="459"/>
      <c r="B29" s="459"/>
      <c r="C29" s="74"/>
      <c r="D29" s="74"/>
      <c r="E29" s="74"/>
      <c r="F29" s="68"/>
      <c r="G29" s="68"/>
      <c r="H29" s="459"/>
      <c r="I29" s="460"/>
      <c r="J29" s="441"/>
      <c r="K29" s="441"/>
      <c r="L29" s="8"/>
      <c r="M29" s="8"/>
      <c r="S29" s="8"/>
      <c r="T29" s="8"/>
      <c r="U29" s="8"/>
      <c r="V29" s="8"/>
      <c r="W29" s="8"/>
      <c r="X29" s="8"/>
      <c r="Y29" s="8"/>
      <c r="Z29" s="69"/>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ht="22.5" customHeight="1">
      <c r="A30" s="435" t="s">
        <v>173</v>
      </c>
      <c r="B30" s="520"/>
      <c r="C30" s="520"/>
      <c r="D30" s="520"/>
      <c r="E30" s="520"/>
      <c r="F30" s="520"/>
      <c r="G30" s="520"/>
      <c r="H30" s="520"/>
      <c r="I30" s="520"/>
      <c r="J30" s="520"/>
      <c r="K30" s="520"/>
      <c r="L30" s="520"/>
      <c r="M30" s="520"/>
      <c r="N30" s="521"/>
      <c r="O30" s="521"/>
      <c r="P30" s="521"/>
      <c r="Q30" s="521"/>
      <c r="R30" s="521"/>
      <c r="S30" s="521"/>
      <c r="T30" s="521"/>
      <c r="U30" s="521"/>
      <c r="V30" s="521"/>
      <c r="W30" s="521"/>
      <c r="X30" s="521"/>
      <c r="Y30" s="522"/>
      <c r="Z30" s="523"/>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7.25" customHeight="1">
      <c r="A31" s="400"/>
      <c r="B31" s="401"/>
      <c r="C31" s="402"/>
      <c r="D31" s="540" t="s">
        <v>53</v>
      </c>
      <c r="E31" s="541"/>
      <c r="F31" s="541"/>
      <c r="G31" s="541"/>
      <c r="H31" s="542"/>
      <c r="I31" s="76"/>
      <c r="J31" s="76"/>
      <c r="K31" s="77"/>
      <c r="L31" s="77"/>
      <c r="M31" s="46"/>
      <c r="N31" s="46"/>
      <c r="O31" s="46"/>
      <c r="P31" s="46"/>
      <c r="Q31" s="46"/>
      <c r="R31" s="46"/>
      <c r="S31" s="47"/>
      <c r="T31" s="47"/>
      <c r="U31" s="47"/>
      <c r="V31" s="47"/>
      <c r="W31" s="47"/>
      <c r="X31" s="47"/>
      <c r="Y31" s="47"/>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7.25" customHeight="1">
      <c r="A32" s="78"/>
      <c r="B32" s="79"/>
      <c r="C32" s="80"/>
      <c r="D32" s="81" t="s">
        <v>30</v>
      </c>
      <c r="E32" s="81" t="s">
        <v>31</v>
      </c>
      <c r="F32" s="81" t="s">
        <v>32</v>
      </c>
      <c r="G32" s="81" t="s">
        <v>33</v>
      </c>
      <c r="H32" s="81" t="s">
        <v>34</v>
      </c>
      <c r="I32" s="76"/>
      <c r="J32" s="80"/>
      <c r="K32" s="46"/>
      <c r="L32" s="46"/>
      <c r="M32" s="46"/>
      <c r="N32" s="46"/>
      <c r="O32" s="46"/>
      <c r="P32" s="46"/>
      <c r="Q32" s="46"/>
      <c r="R32" s="46"/>
      <c r="S32" s="47"/>
      <c r="T32" s="47"/>
      <c r="U32" s="47"/>
      <c r="V32" s="47"/>
      <c r="W32" s="47"/>
      <c r="X32" s="47"/>
      <c r="Y32" s="47"/>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c r="A33" s="403" t="s">
        <v>54</v>
      </c>
      <c r="B33" s="404"/>
      <c r="C33" s="405"/>
      <c r="D33" s="342">
        <f>G27+G26</f>
        <v>32</v>
      </c>
      <c r="E33" s="343">
        <f>IF(E18=1,D33,IF(E18=2,G27,D27))</f>
        <v>8</v>
      </c>
      <c r="F33" s="343">
        <f>IF(E18=1,D33,IF(E18=2,D33,E33))</f>
        <v>8</v>
      </c>
      <c r="G33" s="343">
        <f>IF(E18=1,D33,IF(E18=2,E33,D33))</f>
        <v>32</v>
      </c>
      <c r="H33" s="343" t="s">
        <v>19</v>
      </c>
      <c r="I33" s="82"/>
      <c r="J33" s="83"/>
      <c r="K33" s="84"/>
      <c r="L33" s="84"/>
      <c r="M33" s="84"/>
      <c r="N33" s="84"/>
      <c r="O33" s="84"/>
      <c r="P33" s="84"/>
      <c r="Q33" s="84"/>
      <c r="R33" s="84"/>
      <c r="S33" s="85"/>
      <c r="T33" s="85"/>
      <c r="U33" s="85"/>
      <c r="V33" s="85"/>
      <c r="W33" s="47"/>
      <c r="X33" s="47"/>
      <c r="Y33" s="47"/>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c r="A34" s="403" t="s">
        <v>55</v>
      </c>
      <c r="B34" s="404"/>
      <c r="C34" s="405"/>
      <c r="D34" s="342">
        <f>G28+G26</f>
        <v>40</v>
      </c>
      <c r="E34" s="343">
        <f>IF(E18=1,D34,IF(E18=2,G28,(D28*C28)))</f>
        <v>16</v>
      </c>
      <c r="F34" s="343">
        <f>IF(E18=1,D34,IF(E18=2,D34,E34))</f>
        <v>16</v>
      </c>
      <c r="G34" s="343">
        <f>IF(E18=1,D34,IF(E18=2,E34,D34))</f>
        <v>40</v>
      </c>
      <c r="H34" s="343" t="s">
        <v>19</v>
      </c>
      <c r="I34" s="82"/>
      <c r="J34" s="86"/>
      <c r="K34" s="85"/>
      <c r="L34" s="85"/>
      <c r="M34" s="85"/>
      <c r="N34" s="85"/>
      <c r="O34" s="85"/>
      <c r="P34" s="85"/>
      <c r="Q34" s="85"/>
      <c r="R34" s="85"/>
      <c r="S34" s="85"/>
      <c r="T34" s="85"/>
      <c r="U34" s="85"/>
      <c r="V34" s="85"/>
      <c r="W34" s="47"/>
      <c r="X34" s="47"/>
      <c r="Y34" s="47"/>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c r="A35" s="6"/>
      <c r="B35" s="59"/>
      <c r="C35" s="59"/>
      <c r="D35" s="59"/>
      <c r="E35" s="87"/>
      <c r="F35" s="88"/>
      <c r="G35" s="88"/>
      <c r="H35" s="89"/>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26" s="55" customFormat="1" ht="24.75" customHeight="1">
      <c r="A36" s="383" t="s">
        <v>118</v>
      </c>
      <c r="B36" s="384"/>
      <c r="C36" s="384"/>
      <c r="D36" s="384"/>
      <c r="E36" s="384"/>
      <c r="F36" s="384"/>
      <c r="G36" s="384"/>
      <c r="H36" s="384"/>
      <c r="I36" s="384"/>
      <c r="J36" s="384"/>
      <c r="K36" s="384"/>
      <c r="L36" s="384"/>
      <c r="M36" s="90"/>
      <c r="N36" s="90"/>
      <c r="O36" s="90"/>
      <c r="P36" s="90"/>
      <c r="Q36" s="90"/>
      <c r="R36" s="91"/>
      <c r="S36" s="91"/>
      <c r="T36" s="91"/>
      <c r="U36" s="91"/>
      <c r="V36" s="91"/>
      <c r="W36" s="91"/>
      <c r="X36" s="91"/>
      <c r="Y36" s="91"/>
      <c r="Z36" s="92"/>
    </row>
    <row r="37" spans="1:49" ht="15.75" customHeight="1">
      <c r="A37" s="407" t="s">
        <v>131</v>
      </c>
      <c r="B37" s="408"/>
      <c r="C37" s="408"/>
      <c r="D37" s="408"/>
      <c r="E37" s="408"/>
      <c r="F37" s="408"/>
      <c r="G37" s="408"/>
      <c r="H37" s="408"/>
      <c r="I37" s="320"/>
      <c r="J37" s="320"/>
      <c r="K37" s="320"/>
      <c r="L37" s="320"/>
      <c r="M37" s="320"/>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c r="A38" s="407" t="s">
        <v>132</v>
      </c>
      <c r="B38" s="408"/>
      <c r="C38" s="408"/>
      <c r="D38" s="408"/>
      <c r="E38" s="408"/>
      <c r="F38" s="408"/>
      <c r="G38" s="408"/>
      <c r="H38" s="408"/>
      <c r="I38" s="408"/>
      <c r="J38" s="408"/>
      <c r="K38" s="408"/>
      <c r="L38" s="408"/>
      <c r="M38" s="408"/>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c r="A39" s="94"/>
      <c r="B39" s="93"/>
      <c r="C39" s="93"/>
      <c r="D39" s="93"/>
      <c r="E39" s="93"/>
      <c r="F39" s="93"/>
      <c r="G39" s="93"/>
      <c r="H39" s="93"/>
      <c r="I39" s="93"/>
      <c r="J39" s="93"/>
      <c r="K39" s="93"/>
      <c r="L39" s="93"/>
      <c r="M39" s="93"/>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8.75">
      <c r="A40" s="95" t="s">
        <v>21</v>
      </c>
      <c r="B40" s="543"/>
      <c r="C40" s="410"/>
      <c r="D40" s="96"/>
      <c r="E40" s="96"/>
      <c r="F40" s="93"/>
      <c r="G40" s="93"/>
      <c r="H40" s="93"/>
      <c r="I40" s="93"/>
      <c r="J40" s="93"/>
      <c r="K40" s="93"/>
      <c r="L40" s="93"/>
      <c r="M40" s="93"/>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8.75">
      <c r="A41" s="95"/>
      <c r="B41" s="249"/>
      <c r="C41" s="251"/>
      <c r="D41" s="96"/>
      <c r="E41" s="96"/>
      <c r="F41" s="93"/>
      <c r="G41" s="93"/>
      <c r="H41" s="93"/>
      <c r="I41" s="93"/>
      <c r="J41" s="93"/>
      <c r="K41" s="93"/>
      <c r="L41" s="93"/>
      <c r="M41" s="93"/>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9.5" thickBot="1">
      <c r="A42" s="248" t="s">
        <v>22</v>
      </c>
      <c r="B42" s="7"/>
      <c r="C42" s="250"/>
      <c r="D42" s="7"/>
      <c r="E42" s="7"/>
      <c r="F42" s="7"/>
      <c r="G42" s="7"/>
      <c r="H42" s="7"/>
      <c r="I42" s="7"/>
      <c r="J42" s="7"/>
      <c r="K42" s="7"/>
      <c r="L42" s="7"/>
      <c r="M42" s="7"/>
      <c r="N42" s="7"/>
      <c r="O42" s="7"/>
      <c r="P42" s="7"/>
      <c r="Q42" s="7"/>
      <c r="R42" s="7"/>
      <c r="S42" s="8"/>
      <c r="T42" s="8"/>
      <c r="U42" s="8"/>
      <c r="V42" s="8"/>
      <c r="W42" s="8"/>
      <c r="X42" s="8"/>
      <c r="Y42" s="8"/>
      <c r="Z42" s="9"/>
      <c r="AA42" s="70"/>
      <c r="AB42" s="70"/>
      <c r="AC42" s="70"/>
      <c r="AD42" s="70"/>
      <c r="AE42" s="70"/>
      <c r="AF42" s="70"/>
      <c r="AG42" s="70"/>
      <c r="AH42" s="70"/>
      <c r="AI42" s="70"/>
      <c r="AJ42" s="70"/>
      <c r="AK42" s="70"/>
      <c r="AL42" s="10"/>
      <c r="AM42" s="10"/>
      <c r="AN42" s="10"/>
      <c r="AO42" s="10"/>
      <c r="AP42" s="10"/>
      <c r="AQ42" s="10"/>
      <c r="AR42" s="10"/>
      <c r="AS42" s="10"/>
      <c r="AT42" s="10"/>
      <c r="AU42" s="10"/>
      <c r="AV42" s="10"/>
      <c r="AW42" s="10"/>
    </row>
    <row r="43" spans="1:49" s="58" customFormat="1" ht="19.5" customHeight="1" thickBot="1">
      <c r="A43" s="97" t="s">
        <v>23</v>
      </c>
      <c r="B43" s="98" t="s">
        <v>24</v>
      </c>
      <c r="C43" s="99" t="s">
        <v>179</v>
      </c>
      <c r="D43" s="99" t="s">
        <v>30</v>
      </c>
      <c r="E43" s="99" t="s">
        <v>31</v>
      </c>
      <c r="F43" s="99" t="s">
        <v>32</v>
      </c>
      <c r="G43" s="99" t="s">
        <v>33</v>
      </c>
      <c r="H43" s="99" t="s">
        <v>34</v>
      </c>
      <c r="I43" s="99" t="s">
        <v>35</v>
      </c>
      <c r="J43" s="99" t="s">
        <v>36</v>
      </c>
      <c r="K43" s="99" t="s">
        <v>37</v>
      </c>
      <c r="L43" s="99" t="s">
        <v>38</v>
      </c>
      <c r="M43" s="99" t="s">
        <v>39</v>
      </c>
      <c r="N43" s="99" t="s">
        <v>40</v>
      </c>
      <c r="O43" s="99" t="s">
        <v>52</v>
      </c>
      <c r="P43" s="99" t="s">
        <v>51</v>
      </c>
      <c r="Q43" s="99" t="s">
        <v>50</v>
      </c>
      <c r="R43" s="100" t="s">
        <v>49</v>
      </c>
      <c r="S43" s="100" t="s">
        <v>48</v>
      </c>
      <c r="T43" s="100" t="s">
        <v>47</v>
      </c>
      <c r="U43" s="100" t="s">
        <v>46</v>
      </c>
      <c r="V43" s="100" t="s">
        <v>45</v>
      </c>
      <c r="W43" s="100" t="s">
        <v>44</v>
      </c>
      <c r="X43" s="100" t="s">
        <v>43</v>
      </c>
      <c r="Y43" s="100" t="s">
        <v>42</v>
      </c>
      <c r="Z43" s="101" t="s">
        <v>41</v>
      </c>
      <c r="AA43" s="102"/>
      <c r="AB43" s="102"/>
      <c r="AC43" s="102"/>
      <c r="AD43" s="102"/>
      <c r="AE43" s="102"/>
      <c r="AF43" s="102"/>
      <c r="AG43" s="102"/>
      <c r="AH43" s="102"/>
      <c r="AI43" s="102"/>
      <c r="AJ43" s="102"/>
      <c r="AK43" s="102"/>
      <c r="AL43" s="64"/>
      <c r="AM43" s="64"/>
      <c r="AN43" s="64"/>
      <c r="AO43" s="64"/>
      <c r="AP43" s="64"/>
      <c r="AQ43" s="64"/>
      <c r="AR43" s="64"/>
      <c r="AS43" s="64"/>
      <c r="AT43" s="64"/>
      <c r="AU43" s="64"/>
      <c r="AV43" s="64"/>
      <c r="AW43" s="64"/>
    </row>
    <row r="44" spans="1:49" s="377" customFormat="1" ht="15.75">
      <c r="A44" s="368"/>
      <c r="B44" s="369"/>
      <c r="C44" s="267"/>
      <c r="D44" s="370"/>
      <c r="E44" s="108"/>
      <c r="F44" s="370"/>
      <c r="G44" s="108"/>
      <c r="H44" s="370"/>
      <c r="I44" s="108"/>
      <c r="J44" s="108"/>
      <c r="K44" s="108"/>
      <c r="L44" s="108"/>
      <c r="M44" s="108"/>
      <c r="N44" s="108"/>
      <c r="O44" s="108"/>
      <c r="P44" s="108"/>
      <c r="Q44" s="109"/>
      <c r="R44" s="109"/>
      <c r="S44" s="109"/>
      <c r="T44" s="109"/>
      <c r="U44" s="109"/>
      <c r="V44" s="109"/>
      <c r="W44" s="109"/>
      <c r="X44" s="109"/>
      <c r="Y44" s="109"/>
      <c r="Z44" s="371"/>
      <c r="AA44" s="375"/>
      <c r="AB44" s="375"/>
      <c r="AC44" s="375"/>
      <c r="AD44" s="375"/>
      <c r="AE44" s="375"/>
      <c r="AF44" s="375"/>
      <c r="AG44" s="375"/>
      <c r="AH44" s="375"/>
      <c r="AI44" s="375"/>
      <c r="AJ44" s="375"/>
      <c r="AK44" s="375"/>
      <c r="AL44" s="376"/>
      <c r="AM44" s="376"/>
      <c r="AN44" s="376"/>
      <c r="AO44" s="376"/>
      <c r="AP44" s="376"/>
      <c r="AQ44" s="376"/>
      <c r="AR44" s="376"/>
      <c r="AS44" s="376"/>
      <c r="AT44" s="376"/>
      <c r="AU44" s="376"/>
      <c r="AV44" s="376"/>
      <c r="AW44" s="376"/>
    </row>
    <row r="45" spans="1:49" s="377" customFormat="1" ht="15.75">
      <c r="A45" s="368"/>
      <c r="B45" s="124"/>
      <c r="C45" s="267"/>
      <c r="D45" s="115"/>
      <c r="E45" s="126"/>
      <c r="F45" s="115"/>
      <c r="G45" s="126"/>
      <c r="H45" s="115"/>
      <c r="I45" s="126"/>
      <c r="J45" s="115"/>
      <c r="K45" s="115"/>
      <c r="L45" s="115"/>
      <c r="M45" s="115"/>
      <c r="N45" s="115"/>
      <c r="O45" s="115"/>
      <c r="P45" s="115"/>
      <c r="Q45" s="116"/>
      <c r="R45" s="116"/>
      <c r="S45" s="116"/>
      <c r="T45" s="116"/>
      <c r="U45" s="116"/>
      <c r="V45" s="116"/>
      <c r="W45" s="116"/>
      <c r="X45" s="116"/>
      <c r="Y45" s="116"/>
      <c r="Z45" s="372"/>
      <c r="AA45" s="375"/>
      <c r="AB45" s="375"/>
      <c r="AC45" s="375"/>
      <c r="AD45" s="375"/>
      <c r="AE45" s="375"/>
      <c r="AF45" s="375"/>
      <c r="AG45" s="375"/>
      <c r="AH45" s="375"/>
      <c r="AI45" s="375"/>
      <c r="AJ45" s="375"/>
      <c r="AK45" s="375"/>
      <c r="AL45" s="376"/>
      <c r="AM45" s="376"/>
      <c r="AN45" s="376"/>
      <c r="AO45" s="376"/>
      <c r="AP45" s="376"/>
      <c r="AQ45" s="376"/>
      <c r="AR45" s="376"/>
      <c r="AS45" s="376"/>
      <c r="AT45" s="376"/>
      <c r="AU45" s="376"/>
      <c r="AV45" s="376"/>
      <c r="AW45" s="376"/>
    </row>
    <row r="46" spans="1:49" s="377" customFormat="1" ht="15.75">
      <c r="A46" s="368"/>
      <c r="B46" s="124"/>
      <c r="C46" s="267"/>
      <c r="D46" s="115"/>
      <c r="E46" s="126"/>
      <c r="F46" s="115"/>
      <c r="G46" s="126"/>
      <c r="H46" s="115"/>
      <c r="I46" s="126"/>
      <c r="J46" s="115"/>
      <c r="K46" s="115"/>
      <c r="L46" s="115"/>
      <c r="M46" s="115"/>
      <c r="N46" s="115"/>
      <c r="O46" s="115"/>
      <c r="P46" s="115"/>
      <c r="Q46" s="116"/>
      <c r="R46" s="116"/>
      <c r="S46" s="116"/>
      <c r="T46" s="116"/>
      <c r="U46" s="116"/>
      <c r="V46" s="116"/>
      <c r="W46" s="116"/>
      <c r="X46" s="116"/>
      <c r="Y46" s="116"/>
      <c r="Z46" s="372"/>
      <c r="AA46" s="375"/>
      <c r="AB46" s="375"/>
      <c r="AC46" s="375"/>
      <c r="AD46" s="375"/>
      <c r="AE46" s="375"/>
      <c r="AF46" s="375"/>
      <c r="AG46" s="375"/>
      <c r="AH46" s="375"/>
      <c r="AI46" s="375"/>
      <c r="AJ46" s="375"/>
      <c r="AK46" s="375"/>
      <c r="AL46" s="376"/>
      <c r="AM46" s="376"/>
      <c r="AN46" s="376"/>
      <c r="AO46" s="376"/>
      <c r="AP46" s="376"/>
      <c r="AQ46" s="376"/>
      <c r="AR46" s="376"/>
      <c r="AS46" s="376"/>
      <c r="AT46" s="376"/>
      <c r="AU46" s="376"/>
      <c r="AV46" s="376"/>
      <c r="AW46" s="376"/>
    </row>
    <row r="47" spans="1:49" s="377" customFormat="1" ht="15.75">
      <c r="A47" s="368"/>
      <c r="B47" s="124"/>
      <c r="C47" s="267"/>
      <c r="D47" s="115"/>
      <c r="E47" s="126"/>
      <c r="F47" s="115"/>
      <c r="G47" s="126"/>
      <c r="H47" s="115"/>
      <c r="I47" s="126"/>
      <c r="J47" s="115"/>
      <c r="K47" s="115"/>
      <c r="L47" s="115"/>
      <c r="M47" s="115"/>
      <c r="N47" s="115"/>
      <c r="O47" s="115"/>
      <c r="P47" s="115"/>
      <c r="Q47" s="116"/>
      <c r="R47" s="116"/>
      <c r="S47" s="116"/>
      <c r="T47" s="116"/>
      <c r="U47" s="116"/>
      <c r="V47" s="116"/>
      <c r="W47" s="116"/>
      <c r="X47" s="116"/>
      <c r="Y47" s="116"/>
      <c r="Z47" s="372"/>
      <c r="AA47" s="375"/>
      <c r="AB47" s="375"/>
      <c r="AC47" s="375"/>
      <c r="AD47" s="375"/>
      <c r="AE47" s="375"/>
      <c r="AF47" s="375"/>
      <c r="AG47" s="375"/>
      <c r="AH47" s="375"/>
      <c r="AI47" s="375"/>
      <c r="AJ47" s="375"/>
      <c r="AK47" s="375"/>
      <c r="AL47" s="376"/>
      <c r="AM47" s="376"/>
      <c r="AN47" s="376"/>
      <c r="AO47" s="376"/>
      <c r="AP47" s="376"/>
      <c r="AQ47" s="376"/>
      <c r="AR47" s="376"/>
      <c r="AS47" s="376"/>
      <c r="AT47" s="376"/>
      <c r="AU47" s="376"/>
      <c r="AV47" s="376"/>
      <c r="AW47" s="376"/>
    </row>
    <row r="48" spans="1:49" s="377" customFormat="1" ht="15.75">
      <c r="A48" s="373"/>
      <c r="B48" s="124"/>
      <c r="C48" s="267"/>
      <c r="D48" s="115"/>
      <c r="E48" s="115"/>
      <c r="F48" s="115"/>
      <c r="G48" s="126"/>
      <c r="H48" s="115"/>
      <c r="I48" s="126"/>
      <c r="J48" s="115"/>
      <c r="K48" s="115"/>
      <c r="L48" s="115"/>
      <c r="M48" s="115"/>
      <c r="N48" s="115"/>
      <c r="O48" s="115"/>
      <c r="P48" s="115"/>
      <c r="Q48" s="116"/>
      <c r="R48" s="116"/>
      <c r="S48" s="116"/>
      <c r="T48" s="116"/>
      <c r="U48" s="116"/>
      <c r="V48" s="116"/>
      <c r="W48" s="116"/>
      <c r="X48" s="116"/>
      <c r="Y48" s="116"/>
      <c r="Z48" s="372"/>
      <c r="AA48" s="375"/>
      <c r="AB48" s="375"/>
      <c r="AC48" s="375"/>
      <c r="AD48" s="375"/>
      <c r="AE48" s="375"/>
      <c r="AF48" s="375"/>
      <c r="AG48" s="375"/>
      <c r="AH48" s="375"/>
      <c r="AI48" s="375"/>
      <c r="AJ48" s="375"/>
      <c r="AK48" s="375"/>
      <c r="AL48" s="376"/>
      <c r="AM48" s="376"/>
      <c r="AN48" s="376"/>
      <c r="AO48" s="376"/>
      <c r="AP48" s="376"/>
      <c r="AQ48" s="376"/>
      <c r="AR48" s="376"/>
      <c r="AS48" s="376"/>
      <c r="AT48" s="376"/>
      <c r="AU48" s="376"/>
      <c r="AV48" s="376"/>
      <c r="AW48" s="376"/>
    </row>
    <row r="49" spans="1:49" s="377" customFormat="1" ht="15.75">
      <c r="A49" s="373"/>
      <c r="B49" s="124"/>
      <c r="C49" s="267"/>
      <c r="D49" s="115"/>
      <c r="E49" s="115"/>
      <c r="F49" s="115"/>
      <c r="G49" s="126"/>
      <c r="H49" s="115"/>
      <c r="I49" s="126"/>
      <c r="J49" s="115"/>
      <c r="K49" s="115"/>
      <c r="L49" s="115"/>
      <c r="M49" s="115"/>
      <c r="N49" s="115"/>
      <c r="O49" s="115"/>
      <c r="P49" s="115"/>
      <c r="Q49" s="116"/>
      <c r="R49" s="116"/>
      <c r="S49" s="116"/>
      <c r="T49" s="116"/>
      <c r="U49" s="116"/>
      <c r="V49" s="116"/>
      <c r="W49" s="116"/>
      <c r="X49" s="116"/>
      <c r="Y49" s="116"/>
      <c r="Z49" s="372"/>
      <c r="AA49" s="375"/>
      <c r="AB49" s="375"/>
      <c r="AC49" s="375"/>
      <c r="AD49" s="375"/>
      <c r="AE49" s="375"/>
      <c r="AF49" s="375"/>
      <c r="AG49" s="375"/>
      <c r="AH49" s="375"/>
      <c r="AI49" s="375"/>
      <c r="AJ49" s="375"/>
      <c r="AK49" s="375"/>
      <c r="AL49" s="376"/>
      <c r="AM49" s="376"/>
      <c r="AN49" s="376"/>
      <c r="AO49" s="376"/>
      <c r="AP49" s="376"/>
      <c r="AQ49" s="376"/>
      <c r="AR49" s="376"/>
      <c r="AS49" s="376"/>
      <c r="AT49" s="376"/>
      <c r="AU49" s="376"/>
      <c r="AV49" s="376"/>
      <c r="AW49" s="376"/>
    </row>
    <row r="50" spans="1:49" s="377" customFormat="1" ht="15.75">
      <c r="A50" s="373"/>
      <c r="B50" s="124"/>
      <c r="C50" s="125"/>
      <c r="D50" s="115"/>
      <c r="E50" s="115"/>
      <c r="F50" s="115"/>
      <c r="G50" s="126"/>
      <c r="H50" s="115"/>
      <c r="I50" s="126"/>
      <c r="J50" s="115"/>
      <c r="K50" s="115"/>
      <c r="L50" s="115"/>
      <c r="M50" s="115"/>
      <c r="N50" s="115"/>
      <c r="O50" s="115"/>
      <c r="P50" s="115"/>
      <c r="Q50" s="116"/>
      <c r="R50" s="116"/>
      <c r="S50" s="116"/>
      <c r="T50" s="116"/>
      <c r="U50" s="116"/>
      <c r="V50" s="116"/>
      <c r="W50" s="116"/>
      <c r="X50" s="116"/>
      <c r="Y50" s="116"/>
      <c r="Z50" s="372"/>
      <c r="AA50" s="375"/>
      <c r="AB50" s="375"/>
      <c r="AC50" s="375"/>
      <c r="AD50" s="375"/>
      <c r="AE50" s="375"/>
      <c r="AF50" s="375"/>
      <c r="AG50" s="375"/>
      <c r="AH50" s="375"/>
      <c r="AI50" s="375"/>
      <c r="AJ50" s="375"/>
      <c r="AK50" s="375"/>
      <c r="AL50" s="376"/>
      <c r="AM50" s="376"/>
      <c r="AN50" s="376"/>
      <c r="AO50" s="376"/>
      <c r="AP50" s="376"/>
      <c r="AQ50" s="376"/>
      <c r="AR50" s="376"/>
      <c r="AS50" s="376"/>
      <c r="AT50" s="376"/>
      <c r="AU50" s="376"/>
      <c r="AV50" s="376"/>
      <c r="AW50" s="376"/>
    </row>
    <row r="51" spans="1:49" s="377" customFormat="1" ht="15.75">
      <c r="A51" s="373"/>
      <c r="B51" s="124"/>
      <c r="C51" s="125"/>
      <c r="D51" s="115"/>
      <c r="E51" s="115"/>
      <c r="F51" s="115"/>
      <c r="G51" s="126"/>
      <c r="H51" s="374"/>
      <c r="I51" s="115"/>
      <c r="J51" s="115"/>
      <c r="K51" s="126"/>
      <c r="L51" s="115"/>
      <c r="M51" s="126"/>
      <c r="N51" s="115"/>
      <c r="O51" s="115"/>
      <c r="P51" s="115"/>
      <c r="Q51" s="116"/>
      <c r="R51" s="116"/>
      <c r="S51" s="116"/>
      <c r="T51" s="116"/>
      <c r="U51" s="116"/>
      <c r="V51" s="116"/>
      <c r="W51" s="116"/>
      <c r="X51" s="116"/>
      <c r="Y51" s="116"/>
      <c r="Z51" s="372"/>
      <c r="AA51" s="375"/>
      <c r="AB51" s="375"/>
      <c r="AC51" s="375"/>
      <c r="AD51" s="375"/>
      <c r="AE51" s="375"/>
      <c r="AF51" s="375"/>
      <c r="AG51" s="375"/>
      <c r="AH51" s="375"/>
      <c r="AI51" s="375"/>
      <c r="AJ51" s="375"/>
      <c r="AK51" s="375"/>
      <c r="AL51" s="376"/>
      <c r="AM51" s="376"/>
      <c r="AN51" s="376"/>
      <c r="AO51" s="376"/>
      <c r="AP51" s="376"/>
      <c r="AQ51" s="376"/>
      <c r="AR51" s="376"/>
      <c r="AS51" s="376"/>
      <c r="AT51" s="376"/>
      <c r="AU51" s="376"/>
      <c r="AV51" s="376"/>
      <c r="AW51" s="376"/>
    </row>
    <row r="52" spans="1:49" s="377" customFormat="1" ht="15.75">
      <c r="A52" s="373"/>
      <c r="B52" s="124"/>
      <c r="C52" s="125"/>
      <c r="D52" s="115"/>
      <c r="E52" s="115"/>
      <c r="F52" s="115"/>
      <c r="G52" s="115"/>
      <c r="H52" s="127"/>
      <c r="I52" s="115"/>
      <c r="J52" s="115"/>
      <c r="K52" s="126"/>
      <c r="L52" s="115"/>
      <c r="M52" s="126"/>
      <c r="N52" s="115"/>
      <c r="O52" s="115"/>
      <c r="P52" s="115"/>
      <c r="Q52" s="116"/>
      <c r="R52" s="116"/>
      <c r="S52" s="116"/>
      <c r="T52" s="116"/>
      <c r="U52" s="116"/>
      <c r="V52" s="116"/>
      <c r="W52" s="116"/>
      <c r="X52" s="116"/>
      <c r="Y52" s="116"/>
      <c r="Z52" s="372"/>
      <c r="AA52" s="375"/>
      <c r="AB52" s="375"/>
      <c r="AC52" s="375"/>
      <c r="AD52" s="375"/>
      <c r="AE52" s="375"/>
      <c r="AF52" s="375"/>
      <c r="AG52" s="375"/>
      <c r="AH52" s="375"/>
      <c r="AI52" s="375"/>
      <c r="AJ52" s="375"/>
      <c r="AK52" s="375"/>
      <c r="AL52" s="376"/>
      <c r="AM52" s="376"/>
      <c r="AN52" s="376"/>
      <c r="AO52" s="376"/>
      <c r="AP52" s="376"/>
      <c r="AQ52" s="376"/>
      <c r="AR52" s="376"/>
      <c r="AS52" s="376"/>
      <c r="AT52" s="376"/>
      <c r="AU52" s="376"/>
      <c r="AV52" s="376"/>
      <c r="AW52" s="376"/>
    </row>
    <row r="53" spans="1:49" s="377" customFormat="1" ht="15.75">
      <c r="A53" s="373"/>
      <c r="B53" s="124"/>
      <c r="C53" s="125"/>
      <c r="D53" s="115"/>
      <c r="E53" s="115"/>
      <c r="F53" s="115"/>
      <c r="G53" s="115"/>
      <c r="H53" s="115"/>
      <c r="I53" s="115"/>
      <c r="J53" s="115"/>
      <c r="K53" s="126"/>
      <c r="L53" s="115"/>
      <c r="M53" s="126"/>
      <c r="N53" s="115"/>
      <c r="O53" s="115"/>
      <c r="P53" s="115"/>
      <c r="Q53" s="116"/>
      <c r="R53" s="116"/>
      <c r="S53" s="116"/>
      <c r="T53" s="116"/>
      <c r="U53" s="116"/>
      <c r="V53" s="116"/>
      <c r="W53" s="116"/>
      <c r="X53" s="116"/>
      <c r="Y53" s="116"/>
      <c r="Z53" s="372"/>
      <c r="AA53" s="375"/>
      <c r="AB53" s="375"/>
      <c r="AC53" s="375"/>
      <c r="AD53" s="375"/>
      <c r="AE53" s="375"/>
      <c r="AF53" s="375"/>
      <c r="AG53" s="375"/>
      <c r="AH53" s="375"/>
      <c r="AI53" s="375"/>
      <c r="AJ53" s="375"/>
      <c r="AK53" s="375"/>
      <c r="AL53" s="376"/>
      <c r="AM53" s="376"/>
      <c r="AN53" s="376"/>
      <c r="AO53" s="376"/>
      <c r="AP53" s="376"/>
      <c r="AQ53" s="376"/>
      <c r="AR53" s="376"/>
      <c r="AS53" s="376"/>
      <c r="AT53" s="376"/>
      <c r="AU53" s="376"/>
      <c r="AV53" s="376"/>
      <c r="AW53" s="376"/>
    </row>
    <row r="54" spans="1:49" s="377" customFormat="1" ht="15.75">
      <c r="A54" s="373"/>
      <c r="B54" s="124"/>
      <c r="C54" s="125"/>
      <c r="D54" s="115"/>
      <c r="E54" s="115"/>
      <c r="F54" s="115"/>
      <c r="G54" s="115"/>
      <c r="H54" s="115"/>
      <c r="I54" s="115"/>
      <c r="J54" s="115"/>
      <c r="K54" s="126"/>
      <c r="L54" s="115"/>
      <c r="M54" s="126"/>
      <c r="N54" s="115"/>
      <c r="O54" s="115"/>
      <c r="P54" s="115"/>
      <c r="Q54" s="116"/>
      <c r="R54" s="116"/>
      <c r="S54" s="116"/>
      <c r="T54" s="116"/>
      <c r="U54" s="116"/>
      <c r="V54" s="116"/>
      <c r="W54" s="116"/>
      <c r="X54" s="116"/>
      <c r="Y54" s="116"/>
      <c r="Z54" s="372"/>
      <c r="AA54" s="375"/>
      <c r="AB54" s="375"/>
      <c r="AC54" s="375"/>
      <c r="AD54" s="375"/>
      <c r="AE54" s="375"/>
      <c r="AF54" s="375"/>
      <c r="AG54" s="375"/>
      <c r="AH54" s="375"/>
      <c r="AI54" s="375"/>
      <c r="AJ54" s="375"/>
      <c r="AK54" s="375"/>
      <c r="AL54" s="376"/>
      <c r="AM54" s="376"/>
      <c r="AN54" s="376"/>
      <c r="AO54" s="376"/>
      <c r="AP54" s="376"/>
      <c r="AQ54" s="376"/>
      <c r="AR54" s="376"/>
      <c r="AS54" s="376"/>
      <c r="AT54" s="376"/>
      <c r="AU54" s="376"/>
      <c r="AV54" s="376"/>
      <c r="AW54" s="376"/>
    </row>
    <row r="55" spans="1:49" s="377" customFormat="1" ht="15.75">
      <c r="A55" s="123"/>
      <c r="B55" s="124"/>
      <c r="C55" s="125"/>
      <c r="D55" s="115"/>
      <c r="E55" s="115"/>
      <c r="F55" s="115"/>
      <c r="G55" s="126"/>
      <c r="H55" s="127"/>
      <c r="I55" s="115"/>
      <c r="J55" s="115"/>
      <c r="K55" s="126"/>
      <c r="L55" s="115"/>
      <c r="M55" s="126"/>
      <c r="N55" s="115"/>
      <c r="O55" s="115"/>
      <c r="P55" s="115"/>
      <c r="Q55" s="116"/>
      <c r="R55" s="116"/>
      <c r="S55" s="116"/>
      <c r="T55" s="116"/>
      <c r="U55" s="116"/>
      <c r="V55" s="116"/>
      <c r="W55" s="116"/>
      <c r="X55" s="116"/>
      <c r="Y55" s="116"/>
      <c r="Z55" s="372"/>
      <c r="AA55" s="375"/>
      <c r="AB55" s="375"/>
      <c r="AC55" s="375"/>
      <c r="AD55" s="375"/>
      <c r="AE55" s="375"/>
      <c r="AF55" s="375"/>
      <c r="AG55" s="375"/>
      <c r="AH55" s="375"/>
      <c r="AI55" s="375"/>
      <c r="AJ55" s="375"/>
      <c r="AK55" s="375"/>
      <c r="AL55" s="376"/>
      <c r="AM55" s="376"/>
      <c r="AN55" s="376"/>
      <c r="AO55" s="376"/>
      <c r="AP55" s="376"/>
      <c r="AQ55" s="376"/>
      <c r="AR55" s="376"/>
      <c r="AS55" s="376"/>
      <c r="AT55" s="376"/>
      <c r="AU55" s="376"/>
      <c r="AV55" s="376"/>
      <c r="AW55" s="376"/>
    </row>
    <row r="56" spans="1:49" s="377" customFormat="1" ht="15.75">
      <c r="A56" s="123"/>
      <c r="B56" s="124"/>
      <c r="C56" s="125"/>
      <c r="D56" s="115"/>
      <c r="E56" s="115"/>
      <c r="F56" s="115"/>
      <c r="G56" s="126"/>
      <c r="H56" s="127"/>
      <c r="I56" s="115"/>
      <c r="J56" s="115"/>
      <c r="K56" s="126"/>
      <c r="L56" s="115"/>
      <c r="M56" s="126"/>
      <c r="N56" s="115"/>
      <c r="O56" s="115"/>
      <c r="P56" s="115"/>
      <c r="Q56" s="116"/>
      <c r="R56" s="116"/>
      <c r="S56" s="116"/>
      <c r="T56" s="116"/>
      <c r="U56" s="116"/>
      <c r="V56" s="116"/>
      <c r="W56" s="116"/>
      <c r="X56" s="116"/>
      <c r="Y56" s="116"/>
      <c r="Z56" s="372"/>
      <c r="AA56" s="375"/>
      <c r="AB56" s="375"/>
      <c r="AC56" s="375"/>
      <c r="AD56" s="375"/>
      <c r="AE56" s="375"/>
      <c r="AF56" s="375"/>
      <c r="AG56" s="375"/>
      <c r="AH56" s="375"/>
      <c r="AI56" s="375"/>
      <c r="AJ56" s="375"/>
      <c r="AK56" s="375"/>
      <c r="AL56" s="376"/>
      <c r="AM56" s="376"/>
      <c r="AN56" s="376"/>
      <c r="AO56" s="376"/>
      <c r="AP56" s="376"/>
      <c r="AQ56" s="376"/>
      <c r="AR56" s="376"/>
      <c r="AS56" s="376"/>
      <c r="AT56" s="376"/>
      <c r="AU56" s="376"/>
      <c r="AV56" s="376"/>
      <c r="AW56" s="376"/>
    </row>
    <row r="57" spans="1:49" s="377" customFormat="1" ht="15.75">
      <c r="A57" s="123"/>
      <c r="B57" s="124"/>
      <c r="C57" s="125"/>
      <c r="D57" s="115"/>
      <c r="E57" s="115"/>
      <c r="F57" s="115"/>
      <c r="G57" s="126"/>
      <c r="H57" s="127"/>
      <c r="I57" s="115"/>
      <c r="J57" s="115"/>
      <c r="K57" s="126"/>
      <c r="L57" s="115"/>
      <c r="M57" s="126"/>
      <c r="N57" s="115"/>
      <c r="O57" s="115"/>
      <c r="P57" s="115"/>
      <c r="Q57" s="116"/>
      <c r="R57" s="116"/>
      <c r="S57" s="116"/>
      <c r="T57" s="116"/>
      <c r="U57" s="116"/>
      <c r="V57" s="116"/>
      <c r="W57" s="116"/>
      <c r="X57" s="116"/>
      <c r="Y57" s="116"/>
      <c r="Z57" s="372"/>
      <c r="AA57" s="375"/>
      <c r="AB57" s="375"/>
      <c r="AC57" s="375"/>
      <c r="AD57" s="375"/>
      <c r="AE57" s="375"/>
      <c r="AF57" s="375"/>
      <c r="AG57" s="375"/>
      <c r="AH57" s="375"/>
      <c r="AI57" s="375"/>
      <c r="AJ57" s="375"/>
      <c r="AK57" s="375"/>
      <c r="AL57" s="376"/>
      <c r="AM57" s="376"/>
      <c r="AN57" s="376"/>
      <c r="AO57" s="376"/>
      <c r="AP57" s="376"/>
      <c r="AQ57" s="376"/>
      <c r="AR57" s="376"/>
      <c r="AS57" s="376"/>
      <c r="AT57" s="376"/>
      <c r="AU57" s="376"/>
      <c r="AV57" s="376"/>
      <c r="AW57" s="376"/>
    </row>
    <row r="58" spans="1:49" s="377" customFormat="1" ht="15.75">
      <c r="A58" s="123"/>
      <c r="B58" s="124"/>
      <c r="C58" s="125"/>
      <c r="D58" s="115"/>
      <c r="E58" s="115"/>
      <c r="F58" s="115"/>
      <c r="G58" s="126"/>
      <c r="H58" s="127"/>
      <c r="I58" s="115"/>
      <c r="J58" s="115"/>
      <c r="K58" s="126"/>
      <c r="L58" s="115"/>
      <c r="M58" s="126"/>
      <c r="N58" s="115"/>
      <c r="O58" s="115"/>
      <c r="P58" s="115"/>
      <c r="Q58" s="116"/>
      <c r="R58" s="116"/>
      <c r="S58" s="116"/>
      <c r="T58" s="116"/>
      <c r="U58" s="116"/>
      <c r="V58" s="116"/>
      <c r="W58" s="116"/>
      <c r="X58" s="116"/>
      <c r="Y58" s="116"/>
      <c r="Z58" s="372"/>
      <c r="AA58" s="375"/>
      <c r="AB58" s="375"/>
      <c r="AC58" s="375"/>
      <c r="AD58" s="375"/>
      <c r="AE58" s="375"/>
      <c r="AF58" s="375"/>
      <c r="AG58" s="375"/>
      <c r="AH58" s="375"/>
      <c r="AI58" s="375"/>
      <c r="AJ58" s="375"/>
      <c r="AK58" s="375"/>
      <c r="AL58" s="376"/>
      <c r="AM58" s="376"/>
      <c r="AN58" s="376"/>
      <c r="AO58" s="376"/>
      <c r="AP58" s="376"/>
      <c r="AQ58" s="376"/>
      <c r="AR58" s="376"/>
      <c r="AS58" s="376"/>
      <c r="AT58" s="376"/>
      <c r="AU58" s="376"/>
      <c r="AV58" s="376"/>
      <c r="AW58" s="376"/>
    </row>
    <row r="59" spans="1:49" s="377" customFormat="1" ht="15.75">
      <c r="A59" s="123"/>
      <c r="B59" s="124"/>
      <c r="C59" s="125"/>
      <c r="D59" s="115"/>
      <c r="E59" s="115"/>
      <c r="F59" s="115"/>
      <c r="G59" s="126"/>
      <c r="H59" s="127"/>
      <c r="I59" s="115"/>
      <c r="J59" s="115"/>
      <c r="K59" s="126"/>
      <c r="L59" s="115"/>
      <c r="M59" s="126"/>
      <c r="N59" s="115"/>
      <c r="O59" s="115"/>
      <c r="P59" s="115"/>
      <c r="Q59" s="116"/>
      <c r="R59" s="116"/>
      <c r="S59" s="116"/>
      <c r="T59" s="116"/>
      <c r="U59" s="116"/>
      <c r="V59" s="116"/>
      <c r="W59" s="116"/>
      <c r="X59" s="116"/>
      <c r="Y59" s="116"/>
      <c r="Z59" s="372"/>
      <c r="AA59" s="375"/>
      <c r="AB59" s="375"/>
      <c r="AC59" s="375"/>
      <c r="AD59" s="375"/>
      <c r="AE59" s="375"/>
      <c r="AF59" s="375"/>
      <c r="AG59" s="375"/>
      <c r="AH59" s="375"/>
      <c r="AI59" s="375"/>
      <c r="AJ59" s="375"/>
      <c r="AK59" s="375"/>
      <c r="AL59" s="376"/>
      <c r="AM59" s="376"/>
      <c r="AN59" s="376"/>
      <c r="AO59" s="376"/>
      <c r="AP59" s="376"/>
      <c r="AQ59" s="376"/>
      <c r="AR59" s="376"/>
      <c r="AS59" s="376"/>
      <c r="AT59" s="376"/>
      <c r="AU59" s="376"/>
      <c r="AV59" s="376"/>
      <c r="AW59" s="376"/>
    </row>
    <row r="60" spans="1:49" s="377" customFormat="1" ht="15.75">
      <c r="A60" s="123"/>
      <c r="B60" s="124"/>
      <c r="C60" s="125"/>
      <c r="D60" s="115"/>
      <c r="E60" s="115"/>
      <c r="F60" s="115"/>
      <c r="G60" s="126"/>
      <c r="H60" s="127"/>
      <c r="I60" s="115"/>
      <c r="J60" s="115"/>
      <c r="K60" s="126"/>
      <c r="L60" s="115"/>
      <c r="M60" s="126"/>
      <c r="N60" s="115"/>
      <c r="O60" s="115"/>
      <c r="P60" s="115"/>
      <c r="Q60" s="116"/>
      <c r="R60" s="116"/>
      <c r="S60" s="116"/>
      <c r="T60" s="116"/>
      <c r="U60" s="116"/>
      <c r="V60" s="116"/>
      <c r="W60" s="116"/>
      <c r="X60" s="116"/>
      <c r="Y60" s="116"/>
      <c r="Z60" s="372"/>
      <c r="AA60" s="375"/>
      <c r="AB60" s="375"/>
      <c r="AC60" s="375"/>
      <c r="AD60" s="375"/>
      <c r="AE60" s="375"/>
      <c r="AF60" s="375"/>
      <c r="AG60" s="375"/>
      <c r="AH60" s="375"/>
      <c r="AI60" s="375"/>
      <c r="AJ60" s="375"/>
      <c r="AK60" s="375"/>
      <c r="AL60" s="376"/>
      <c r="AM60" s="376"/>
      <c r="AN60" s="376"/>
      <c r="AO60" s="376"/>
      <c r="AP60" s="376"/>
      <c r="AQ60" s="376"/>
      <c r="AR60" s="376"/>
      <c r="AS60" s="376"/>
      <c r="AT60" s="376"/>
      <c r="AU60" s="376"/>
      <c r="AV60" s="376"/>
      <c r="AW60" s="376"/>
    </row>
    <row r="61" spans="1:49" s="377" customFormat="1" ht="15.75">
      <c r="A61" s="123"/>
      <c r="B61" s="124"/>
      <c r="C61" s="125"/>
      <c r="D61" s="115"/>
      <c r="E61" s="115"/>
      <c r="F61" s="115"/>
      <c r="G61" s="126"/>
      <c r="H61" s="127"/>
      <c r="I61" s="115"/>
      <c r="J61" s="115"/>
      <c r="K61" s="126"/>
      <c r="L61" s="115"/>
      <c r="M61" s="126"/>
      <c r="N61" s="115"/>
      <c r="O61" s="115"/>
      <c r="P61" s="115"/>
      <c r="Q61" s="116"/>
      <c r="R61" s="116"/>
      <c r="S61" s="116"/>
      <c r="T61" s="116"/>
      <c r="U61" s="116"/>
      <c r="V61" s="116"/>
      <c r="W61" s="116"/>
      <c r="X61" s="116"/>
      <c r="Y61" s="116"/>
      <c r="Z61" s="372"/>
      <c r="AA61" s="375"/>
      <c r="AB61" s="375"/>
      <c r="AC61" s="375"/>
      <c r="AD61" s="375"/>
      <c r="AE61" s="375"/>
      <c r="AF61" s="375"/>
      <c r="AG61" s="375"/>
      <c r="AH61" s="375"/>
      <c r="AI61" s="375"/>
      <c r="AJ61" s="375"/>
      <c r="AK61" s="375"/>
      <c r="AL61" s="376"/>
      <c r="AM61" s="376"/>
      <c r="AN61" s="376"/>
      <c r="AO61" s="376"/>
      <c r="AP61" s="376"/>
      <c r="AQ61" s="376"/>
      <c r="AR61" s="376"/>
      <c r="AS61" s="376"/>
      <c r="AT61" s="376"/>
      <c r="AU61" s="376"/>
      <c r="AV61" s="376"/>
      <c r="AW61" s="376"/>
    </row>
    <row r="62" spans="1:49" s="377" customFormat="1" ht="15.75">
      <c r="A62" s="123"/>
      <c r="B62" s="124"/>
      <c r="C62" s="125"/>
      <c r="D62" s="115"/>
      <c r="E62" s="115"/>
      <c r="F62" s="115"/>
      <c r="G62" s="126"/>
      <c r="H62" s="127"/>
      <c r="I62" s="115"/>
      <c r="J62" s="115"/>
      <c r="K62" s="126"/>
      <c r="L62" s="115"/>
      <c r="M62" s="126"/>
      <c r="N62" s="115"/>
      <c r="O62" s="115"/>
      <c r="P62" s="115"/>
      <c r="Q62" s="116"/>
      <c r="R62" s="116"/>
      <c r="S62" s="116"/>
      <c r="T62" s="116"/>
      <c r="U62" s="116"/>
      <c r="V62" s="116"/>
      <c r="W62" s="116"/>
      <c r="X62" s="116"/>
      <c r="Y62" s="116"/>
      <c r="Z62" s="372"/>
      <c r="AA62" s="375"/>
      <c r="AB62" s="375"/>
      <c r="AC62" s="375"/>
      <c r="AD62" s="375"/>
      <c r="AE62" s="375"/>
      <c r="AF62" s="375"/>
      <c r="AG62" s="375"/>
      <c r="AH62" s="375"/>
      <c r="AI62" s="375"/>
      <c r="AJ62" s="375"/>
      <c r="AK62" s="375"/>
      <c r="AL62" s="376"/>
      <c r="AM62" s="376"/>
      <c r="AN62" s="376"/>
      <c r="AO62" s="376"/>
      <c r="AP62" s="376"/>
      <c r="AQ62" s="376"/>
      <c r="AR62" s="376"/>
      <c r="AS62" s="376"/>
      <c r="AT62" s="376"/>
      <c r="AU62" s="376"/>
      <c r="AV62" s="376"/>
      <c r="AW62" s="376"/>
    </row>
    <row r="63" spans="1:49" s="377" customFormat="1" ht="16.5" thickBot="1">
      <c r="A63" s="123"/>
      <c r="B63" s="124"/>
      <c r="C63" s="125"/>
      <c r="D63" s="115"/>
      <c r="E63" s="115"/>
      <c r="F63" s="115"/>
      <c r="G63" s="126"/>
      <c r="H63" s="127"/>
      <c r="I63" s="115"/>
      <c r="J63" s="115"/>
      <c r="K63" s="126"/>
      <c r="L63" s="115"/>
      <c r="M63" s="126"/>
      <c r="N63" s="115"/>
      <c r="O63" s="115"/>
      <c r="P63" s="115"/>
      <c r="Q63" s="116"/>
      <c r="R63" s="116"/>
      <c r="S63" s="116"/>
      <c r="T63" s="116"/>
      <c r="U63" s="116"/>
      <c r="V63" s="116"/>
      <c r="W63" s="116"/>
      <c r="X63" s="116"/>
      <c r="Y63" s="116"/>
      <c r="Z63" s="372"/>
      <c r="AA63" s="375"/>
      <c r="AB63" s="375"/>
      <c r="AC63" s="375"/>
      <c r="AD63" s="375"/>
      <c r="AE63" s="375"/>
      <c r="AF63" s="375"/>
      <c r="AG63" s="375"/>
      <c r="AH63" s="375"/>
      <c r="AI63" s="375"/>
      <c r="AJ63" s="375"/>
      <c r="AK63" s="375"/>
      <c r="AL63" s="376"/>
      <c r="AM63" s="376"/>
      <c r="AN63" s="376"/>
      <c r="AO63" s="376"/>
      <c r="AP63" s="376"/>
      <c r="AQ63" s="376"/>
      <c r="AR63" s="376"/>
      <c r="AS63" s="376"/>
      <c r="AT63" s="376"/>
      <c r="AU63" s="376"/>
      <c r="AV63" s="376"/>
      <c r="AW63" s="376"/>
    </row>
    <row r="64" spans="1:49" s="132" customFormat="1" ht="19.5" customHeight="1" thickBot="1">
      <c r="A64" s="385" t="s">
        <v>56</v>
      </c>
      <c r="B64" s="386"/>
      <c r="C64" s="387"/>
      <c r="D64" s="128">
        <f aca="true" t="shared" si="0" ref="D64:Z64">SUM(D44:D63)</f>
        <v>0</v>
      </c>
      <c r="E64" s="128">
        <f t="shared" si="0"/>
        <v>0</v>
      </c>
      <c r="F64" s="128">
        <f t="shared" si="0"/>
        <v>0</v>
      </c>
      <c r="G64" s="128">
        <f t="shared" si="0"/>
        <v>0</v>
      </c>
      <c r="H64" s="128">
        <f t="shared" si="0"/>
        <v>0</v>
      </c>
      <c r="I64" s="128">
        <f t="shared" si="0"/>
        <v>0</v>
      </c>
      <c r="J64" s="128">
        <f t="shared" si="0"/>
        <v>0</v>
      </c>
      <c r="K64" s="128">
        <f t="shared" si="0"/>
        <v>0</v>
      </c>
      <c r="L64" s="128">
        <f t="shared" si="0"/>
        <v>0</v>
      </c>
      <c r="M64" s="128">
        <f t="shared" si="0"/>
        <v>0</v>
      </c>
      <c r="N64" s="128">
        <f t="shared" si="0"/>
        <v>0</v>
      </c>
      <c r="O64" s="128">
        <f t="shared" si="0"/>
        <v>0</v>
      </c>
      <c r="P64" s="128">
        <f t="shared" si="0"/>
        <v>0</v>
      </c>
      <c r="Q64" s="129">
        <f t="shared" si="0"/>
        <v>0</v>
      </c>
      <c r="R64" s="129">
        <f t="shared" si="0"/>
        <v>0</v>
      </c>
      <c r="S64" s="129">
        <f t="shared" si="0"/>
        <v>0</v>
      </c>
      <c r="T64" s="129">
        <f t="shared" si="0"/>
        <v>0</v>
      </c>
      <c r="U64" s="129">
        <f t="shared" si="0"/>
        <v>0</v>
      </c>
      <c r="V64" s="129">
        <f t="shared" si="0"/>
        <v>0</v>
      </c>
      <c r="W64" s="129">
        <f t="shared" si="0"/>
        <v>0</v>
      </c>
      <c r="X64" s="129">
        <f t="shared" si="0"/>
        <v>0</v>
      </c>
      <c r="Y64" s="129">
        <f t="shared" si="0"/>
        <v>0</v>
      </c>
      <c r="Z64" s="130">
        <f t="shared" si="0"/>
        <v>0</v>
      </c>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row>
    <row r="65" spans="1:49" ht="13.5" customHeight="1">
      <c r="A65" s="6"/>
      <c r="B65" s="59"/>
      <c r="C65" s="59"/>
      <c r="D65" s="59"/>
      <c r="E65" s="133"/>
      <c r="F65" s="133"/>
      <c r="G65" s="133"/>
      <c r="H65" s="133"/>
      <c r="I65" s="133"/>
      <c r="J65" s="133"/>
      <c r="K65" s="133"/>
      <c r="L65" s="133"/>
      <c r="M65" s="133"/>
      <c r="N65" s="133"/>
      <c r="O65" s="133"/>
      <c r="P65" s="133"/>
      <c r="Q65" s="133"/>
      <c r="R65" s="133"/>
      <c r="S65" s="134"/>
      <c r="T65" s="134"/>
      <c r="U65" s="134"/>
      <c r="V65" s="8"/>
      <c r="W65" s="8"/>
      <c r="X65" s="8"/>
      <c r="Y65" s="8"/>
      <c r="Z65" s="9"/>
      <c r="AA65" s="70"/>
      <c r="AB65" s="70"/>
      <c r="AC65" s="70"/>
      <c r="AD65" s="70"/>
      <c r="AE65" s="70"/>
      <c r="AF65" s="70"/>
      <c r="AG65" s="70"/>
      <c r="AH65" s="70"/>
      <c r="AI65" s="70"/>
      <c r="AJ65" s="70"/>
      <c r="AK65" s="70"/>
      <c r="AL65" s="10"/>
      <c r="AM65" s="10"/>
      <c r="AN65" s="10"/>
      <c r="AO65" s="10"/>
      <c r="AP65" s="10"/>
      <c r="AQ65" s="10"/>
      <c r="AR65" s="10"/>
      <c r="AS65" s="10"/>
      <c r="AT65" s="10"/>
      <c r="AU65" s="10"/>
      <c r="AV65" s="10"/>
      <c r="AW65" s="10"/>
    </row>
    <row r="66" spans="1:26" s="138" customFormat="1" ht="24" customHeight="1">
      <c r="A66" s="383" t="s">
        <v>115</v>
      </c>
      <c r="B66" s="384"/>
      <c r="C66" s="384"/>
      <c r="D66" s="384"/>
      <c r="E66" s="384"/>
      <c r="F66" s="384"/>
      <c r="G66" s="384"/>
      <c r="H66" s="384"/>
      <c r="I66" s="384"/>
      <c r="J66" s="384"/>
      <c r="K66" s="384"/>
      <c r="L66" s="384"/>
      <c r="M66" s="135"/>
      <c r="N66" s="136"/>
      <c r="O66" s="136"/>
      <c r="P66" s="136"/>
      <c r="Q66" s="136"/>
      <c r="R66" s="136"/>
      <c r="S66" s="136"/>
      <c r="T66" s="136"/>
      <c r="U66" s="136"/>
      <c r="V66" s="136"/>
      <c r="W66" s="136"/>
      <c r="X66" s="136"/>
      <c r="Y66" s="136"/>
      <c r="Z66" s="137"/>
    </row>
    <row r="67" spans="1:49" s="31" customFormat="1" ht="15.75">
      <c r="A67" s="395" t="s">
        <v>116</v>
      </c>
      <c r="B67" s="396"/>
      <c r="C67" s="396"/>
      <c r="D67" s="396"/>
      <c r="E67" s="396"/>
      <c r="F67" s="396"/>
      <c r="G67" s="396"/>
      <c r="H67" s="396"/>
      <c r="I67" s="396"/>
      <c r="J67" s="396"/>
      <c r="K67" s="396"/>
      <c r="L67" s="396"/>
      <c r="M67" s="396"/>
      <c r="N67" s="396"/>
      <c r="O67" s="139"/>
      <c r="P67" s="139"/>
      <c r="Q67" s="139"/>
      <c r="R67" s="140"/>
      <c r="S67" s="141"/>
      <c r="T67" s="141"/>
      <c r="U67" s="141"/>
      <c r="V67" s="141"/>
      <c r="W67" s="141"/>
      <c r="X67" s="141"/>
      <c r="Y67" s="141"/>
      <c r="Z67" s="142"/>
      <c r="AA67" s="30"/>
      <c r="AB67" s="30"/>
      <c r="AC67" s="30"/>
      <c r="AD67" s="30"/>
      <c r="AE67" s="30"/>
      <c r="AF67" s="30"/>
      <c r="AG67" s="30"/>
      <c r="AH67" s="30"/>
      <c r="AI67" s="30"/>
      <c r="AJ67" s="30"/>
      <c r="AK67" s="30"/>
      <c r="AL67" s="30"/>
      <c r="AM67" s="30"/>
      <c r="AN67" s="30"/>
      <c r="AO67" s="30"/>
      <c r="AP67" s="30"/>
      <c r="AQ67" s="30"/>
      <c r="AR67" s="30"/>
      <c r="AS67" s="30"/>
      <c r="AT67" s="30"/>
      <c r="AU67" s="30"/>
      <c r="AV67" s="30"/>
      <c r="AW67" s="30"/>
    </row>
    <row r="68" spans="1:49" s="31" customFormat="1" ht="15.75">
      <c r="A68" s="143" t="s">
        <v>80</v>
      </c>
      <c r="B68" s="27"/>
      <c r="C68" s="27"/>
      <c r="D68" s="27"/>
      <c r="E68" s="27"/>
      <c r="F68" s="27"/>
      <c r="G68" s="27"/>
      <c r="H68" s="27"/>
      <c r="I68" s="27"/>
      <c r="J68" s="27"/>
      <c r="K68" s="27"/>
      <c r="L68" s="27"/>
      <c r="M68" s="27"/>
      <c r="N68" s="27"/>
      <c r="O68" s="139"/>
      <c r="P68" s="139"/>
      <c r="Q68" s="139"/>
      <c r="R68" s="140"/>
      <c r="S68" s="141"/>
      <c r="T68" s="141"/>
      <c r="U68" s="141"/>
      <c r="V68" s="141"/>
      <c r="W68" s="141"/>
      <c r="X68" s="141"/>
      <c r="Y68" s="141"/>
      <c r="Z68" s="142"/>
      <c r="AA68" s="30"/>
      <c r="AB68" s="30"/>
      <c r="AC68" s="30"/>
      <c r="AD68" s="30"/>
      <c r="AE68" s="30"/>
      <c r="AF68" s="30"/>
      <c r="AG68" s="30"/>
      <c r="AH68" s="30"/>
      <c r="AI68" s="30"/>
      <c r="AJ68" s="30"/>
      <c r="AK68" s="30"/>
      <c r="AL68" s="30"/>
      <c r="AM68" s="30"/>
      <c r="AN68" s="30"/>
      <c r="AO68" s="30"/>
      <c r="AP68" s="30"/>
      <c r="AQ68" s="30"/>
      <c r="AR68" s="30"/>
      <c r="AS68" s="30"/>
      <c r="AT68" s="30"/>
      <c r="AU68" s="30"/>
      <c r="AV68" s="30"/>
      <c r="AW68" s="30"/>
    </row>
    <row r="69" spans="1:49" s="31" customFormat="1" ht="15.75">
      <c r="A69" s="415" t="s">
        <v>79</v>
      </c>
      <c r="B69" s="416"/>
      <c r="C69" s="416"/>
      <c r="D69" s="416"/>
      <c r="E69" s="416"/>
      <c r="F69" s="416"/>
      <c r="G69" s="416"/>
      <c r="H69" s="416"/>
      <c r="I69" s="416"/>
      <c r="J69" s="416"/>
      <c r="K69" s="416"/>
      <c r="L69" s="416"/>
      <c r="M69" s="416"/>
      <c r="N69" s="416"/>
      <c r="O69" s="417"/>
      <c r="P69" s="417"/>
      <c r="Q69" s="417"/>
      <c r="R69" s="417"/>
      <c r="S69" s="417"/>
      <c r="T69" s="417"/>
      <c r="U69" s="417"/>
      <c r="V69" s="417"/>
      <c r="W69" s="417"/>
      <c r="X69" s="417"/>
      <c r="Y69" s="417"/>
      <c r="Z69" s="142"/>
      <c r="AA69" s="30"/>
      <c r="AB69" s="30"/>
      <c r="AC69" s="30"/>
      <c r="AD69" s="30"/>
      <c r="AE69" s="30"/>
      <c r="AF69" s="30"/>
      <c r="AG69" s="30"/>
      <c r="AH69" s="30"/>
      <c r="AI69" s="30"/>
      <c r="AJ69" s="30"/>
      <c r="AK69" s="30"/>
      <c r="AL69" s="30"/>
      <c r="AM69" s="30"/>
      <c r="AN69" s="30"/>
      <c r="AO69" s="30"/>
      <c r="AP69" s="30"/>
      <c r="AQ69" s="30"/>
      <c r="AR69" s="30"/>
      <c r="AS69" s="30"/>
      <c r="AT69" s="30"/>
      <c r="AU69" s="30"/>
      <c r="AV69" s="30"/>
      <c r="AW69" s="30"/>
    </row>
    <row r="70" spans="1:49" s="31" customFormat="1" ht="15.75">
      <c r="A70" s="244"/>
      <c r="B70" s="242"/>
      <c r="C70" s="242"/>
      <c r="D70" s="242"/>
      <c r="E70" s="242"/>
      <c r="F70" s="242"/>
      <c r="G70" s="242"/>
      <c r="H70" s="242"/>
      <c r="I70" s="242"/>
      <c r="J70" s="242"/>
      <c r="K70" s="242"/>
      <c r="L70" s="242"/>
      <c r="M70" s="242"/>
      <c r="N70" s="242"/>
      <c r="O70" s="243"/>
      <c r="P70" s="243"/>
      <c r="Q70" s="243"/>
      <c r="R70" s="243"/>
      <c r="S70" s="243"/>
      <c r="T70" s="243"/>
      <c r="U70" s="243"/>
      <c r="V70" s="243"/>
      <c r="W70" s="243"/>
      <c r="X70" s="243"/>
      <c r="Y70" s="243"/>
      <c r="Z70" s="142"/>
      <c r="AA70" s="30"/>
      <c r="AB70" s="30"/>
      <c r="AC70" s="30"/>
      <c r="AD70" s="30"/>
      <c r="AE70" s="30"/>
      <c r="AF70" s="30"/>
      <c r="AG70" s="30"/>
      <c r="AH70" s="30"/>
      <c r="AI70" s="30"/>
      <c r="AJ70" s="30"/>
      <c r="AK70" s="30"/>
      <c r="AL70" s="30"/>
      <c r="AM70" s="30"/>
      <c r="AN70" s="30"/>
      <c r="AO70" s="30"/>
      <c r="AP70" s="30"/>
      <c r="AQ70" s="30"/>
      <c r="AR70" s="30"/>
      <c r="AS70" s="30"/>
      <c r="AT70" s="30"/>
      <c r="AU70" s="30"/>
      <c r="AV70" s="30"/>
      <c r="AW70" s="30"/>
    </row>
    <row r="71" spans="1:49" s="61" customFormat="1" ht="19.5" customHeight="1" thickBot="1">
      <c r="A71" s="248" t="s">
        <v>62</v>
      </c>
      <c r="B71" s="145"/>
      <c r="C71" s="145"/>
      <c r="D71" s="145"/>
      <c r="E71" s="60"/>
      <c r="F71" s="7"/>
      <c r="G71" s="7"/>
      <c r="H71" s="146"/>
      <c r="I71" s="146"/>
      <c r="J71" s="87"/>
      <c r="K71" s="147"/>
      <c r="L71" s="147"/>
      <c r="M71" s="147"/>
      <c r="N71" s="148"/>
      <c r="O71" s="148"/>
      <c r="P71" s="148"/>
      <c r="Q71" s="148"/>
      <c r="R71" s="148"/>
      <c r="S71" s="149"/>
      <c r="T71" s="149"/>
      <c r="U71" s="149"/>
      <c r="V71" s="149"/>
      <c r="W71" s="149"/>
      <c r="X71" s="149"/>
      <c r="Y71" s="149"/>
      <c r="Z71" s="150"/>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row>
    <row r="72" spans="1:49" s="61" customFormat="1" ht="15.75">
      <c r="A72" s="526" t="s">
        <v>60</v>
      </c>
      <c r="B72" s="529" t="s">
        <v>61</v>
      </c>
      <c r="C72" s="532" t="s">
        <v>57</v>
      </c>
      <c r="D72" s="533"/>
      <c r="E72" s="544" t="s">
        <v>58</v>
      </c>
      <c r="F72" s="545"/>
      <c r="G72" s="545"/>
      <c r="H72" s="546"/>
      <c r="I72" s="148"/>
      <c r="J72" s="148"/>
      <c r="K72" s="152"/>
      <c r="L72" s="152"/>
      <c r="M72" s="147"/>
      <c r="N72" s="148"/>
      <c r="O72" s="148"/>
      <c r="P72" s="148"/>
      <c r="Q72" s="148"/>
      <c r="R72" s="148"/>
      <c r="S72" s="149"/>
      <c r="T72" s="149"/>
      <c r="U72" s="149"/>
      <c r="V72" s="149"/>
      <c r="W72" s="149"/>
      <c r="X72" s="149"/>
      <c r="Y72" s="149"/>
      <c r="Z72" s="150"/>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row>
    <row r="73" spans="1:49" s="61" customFormat="1" ht="22.5" customHeight="1">
      <c r="A73" s="527"/>
      <c r="B73" s="530"/>
      <c r="C73" s="534"/>
      <c r="D73" s="535"/>
      <c r="E73" s="536" t="s">
        <v>5</v>
      </c>
      <c r="F73" s="537"/>
      <c r="G73" s="538" t="s">
        <v>59</v>
      </c>
      <c r="H73" s="539"/>
      <c r="I73" s="148"/>
      <c r="J73" s="148"/>
      <c r="K73" s="37"/>
      <c r="L73" s="37"/>
      <c r="M73" s="147"/>
      <c r="N73" s="148"/>
      <c r="O73" s="148"/>
      <c r="P73" s="148"/>
      <c r="Q73" s="148"/>
      <c r="R73" s="148"/>
      <c r="S73" s="149"/>
      <c r="T73" s="149"/>
      <c r="U73" s="149"/>
      <c r="V73" s="149"/>
      <c r="W73" s="149"/>
      <c r="X73" s="149"/>
      <c r="Y73" s="149"/>
      <c r="Z73" s="150"/>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row>
    <row r="74" spans="1:49" s="61" customFormat="1" ht="62.25" customHeight="1" thickBot="1">
      <c r="A74" s="528"/>
      <c r="B74" s="531"/>
      <c r="C74" s="291" t="s">
        <v>6</v>
      </c>
      <c r="D74" s="292" t="s">
        <v>63</v>
      </c>
      <c r="E74" s="293" t="s">
        <v>64</v>
      </c>
      <c r="F74" s="294" t="s">
        <v>7</v>
      </c>
      <c r="G74" s="295" t="s">
        <v>64</v>
      </c>
      <c r="H74" s="294" t="s">
        <v>7</v>
      </c>
      <c r="I74" s="148"/>
      <c r="J74" s="148"/>
      <c r="K74" s="37"/>
      <c r="L74" s="37"/>
      <c r="M74" s="147"/>
      <c r="N74" s="148"/>
      <c r="O74" s="148"/>
      <c r="P74" s="148"/>
      <c r="Q74" s="148"/>
      <c r="R74" s="148"/>
      <c r="S74" s="149"/>
      <c r="T74" s="149"/>
      <c r="U74" s="149"/>
      <c r="V74" s="149"/>
      <c r="W74" s="149"/>
      <c r="X74" s="149"/>
      <c r="Y74" s="149"/>
      <c r="Z74" s="150"/>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row>
    <row r="75" spans="1:49" s="61" customFormat="1" ht="15" customHeight="1">
      <c r="A75" s="153" t="s">
        <v>8</v>
      </c>
      <c r="B75" s="154"/>
      <c r="C75" s="155">
        <v>32.4</v>
      </c>
      <c r="D75" s="156">
        <f aca="true" t="shared" si="1" ref="D75:D84">SUM(C75/0.6)*B75</f>
        <v>0</v>
      </c>
      <c r="E75" s="155">
        <v>323</v>
      </c>
      <c r="F75" s="157">
        <f aca="true" t="shared" si="2" ref="F75:F84">SUM(E75*B75)</f>
        <v>0</v>
      </c>
      <c r="G75" s="158">
        <f aca="true" t="shared" si="3" ref="G75:G84">E75</f>
        <v>323</v>
      </c>
      <c r="H75" s="159">
        <f aca="true" t="shared" si="4" ref="H75:H84">SUM(G75*B75)</f>
        <v>0</v>
      </c>
      <c r="I75" s="148"/>
      <c r="J75" s="148"/>
      <c r="K75" s="160"/>
      <c r="L75" s="160"/>
      <c r="M75" s="147"/>
      <c r="N75" s="148"/>
      <c r="O75" s="148"/>
      <c r="P75" s="148"/>
      <c r="Q75" s="148"/>
      <c r="R75" s="148"/>
      <c r="S75" s="149"/>
      <c r="T75" s="149"/>
      <c r="U75" s="149"/>
      <c r="V75" s="149"/>
      <c r="W75" s="149"/>
      <c r="X75" s="149"/>
      <c r="Y75" s="149"/>
      <c r="Z75" s="150"/>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row>
    <row r="76" spans="1:49" s="61" customFormat="1" ht="15.75">
      <c r="A76" s="153" t="s">
        <v>9</v>
      </c>
      <c r="B76" s="161"/>
      <c r="C76" s="162">
        <v>22.3</v>
      </c>
      <c r="D76" s="163">
        <f t="shared" si="1"/>
        <v>0</v>
      </c>
      <c r="E76" s="162">
        <v>213</v>
      </c>
      <c r="F76" s="164">
        <f t="shared" si="2"/>
        <v>0</v>
      </c>
      <c r="G76" s="158">
        <f t="shared" si="3"/>
        <v>213</v>
      </c>
      <c r="H76" s="165">
        <f t="shared" si="4"/>
        <v>0</v>
      </c>
      <c r="I76" s="148"/>
      <c r="J76" s="148"/>
      <c r="K76" s="160"/>
      <c r="L76" s="160"/>
      <c r="M76" s="147"/>
      <c r="N76" s="148"/>
      <c r="O76" s="148"/>
      <c r="P76" s="148"/>
      <c r="Q76" s="148"/>
      <c r="R76" s="148"/>
      <c r="S76" s="149"/>
      <c r="T76" s="149"/>
      <c r="U76" s="149"/>
      <c r="V76" s="149"/>
      <c r="W76" s="149"/>
      <c r="X76" s="149"/>
      <c r="Y76" s="149"/>
      <c r="Z76" s="150"/>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row>
    <row r="77" spans="1:49" s="61" customFormat="1" ht="15.75">
      <c r="A77" s="153" t="s">
        <v>10</v>
      </c>
      <c r="B77" s="161"/>
      <c r="C77" s="162">
        <v>17.5</v>
      </c>
      <c r="D77" s="163">
        <f t="shared" si="1"/>
        <v>0</v>
      </c>
      <c r="E77" s="162">
        <v>111</v>
      </c>
      <c r="F77" s="164">
        <f t="shared" si="2"/>
        <v>0</v>
      </c>
      <c r="G77" s="158">
        <f t="shared" si="3"/>
        <v>111</v>
      </c>
      <c r="H77" s="165">
        <f t="shared" si="4"/>
        <v>0</v>
      </c>
      <c r="I77" s="148"/>
      <c r="J77" s="148"/>
      <c r="K77" s="160"/>
      <c r="L77" s="160"/>
      <c r="M77" s="147"/>
      <c r="N77" s="148"/>
      <c r="O77" s="148"/>
      <c r="P77" s="148"/>
      <c r="Q77" s="148"/>
      <c r="R77" s="148"/>
      <c r="S77" s="149"/>
      <c r="T77" s="149"/>
      <c r="U77" s="149"/>
      <c r="V77" s="149"/>
      <c r="W77" s="149"/>
      <c r="X77" s="149"/>
      <c r="Y77" s="149"/>
      <c r="Z77" s="150"/>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5" customFormat="1" ht="15.75">
      <c r="A78" s="166"/>
      <c r="B78" s="161"/>
      <c r="C78" s="167"/>
      <c r="D78" s="163">
        <f t="shared" si="1"/>
        <v>0</v>
      </c>
      <c r="E78" s="167"/>
      <c r="F78" s="164">
        <f t="shared" si="2"/>
        <v>0</v>
      </c>
      <c r="G78" s="158">
        <f t="shared" si="3"/>
        <v>0</v>
      </c>
      <c r="H78" s="165">
        <f t="shared" si="4"/>
        <v>0</v>
      </c>
      <c r="I78" s="146"/>
      <c r="J78" s="146"/>
      <c r="K78" s="160"/>
      <c r="L78" s="160"/>
      <c r="M78" s="146"/>
      <c r="N78" s="146"/>
      <c r="O78" s="146"/>
      <c r="P78" s="146"/>
      <c r="Q78" s="146"/>
      <c r="R78" s="146"/>
      <c r="S78" s="168"/>
      <c r="T78" s="168"/>
      <c r="U78" s="168"/>
      <c r="V78" s="168"/>
      <c r="W78" s="168"/>
      <c r="X78" s="168"/>
      <c r="Y78" s="168"/>
      <c r="Z78" s="169"/>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5.75">
      <c r="A79" s="170"/>
      <c r="B79" s="161"/>
      <c r="C79" s="167"/>
      <c r="D79" s="163">
        <f t="shared" si="1"/>
        <v>0</v>
      </c>
      <c r="E79" s="167"/>
      <c r="F79" s="164">
        <f t="shared" si="2"/>
        <v>0</v>
      </c>
      <c r="G79" s="158">
        <f t="shared" si="3"/>
        <v>0</v>
      </c>
      <c r="H79" s="165">
        <f t="shared" si="4"/>
        <v>0</v>
      </c>
      <c r="I79" s="146"/>
      <c r="J79" s="146"/>
      <c r="K79" s="160"/>
      <c r="L79" s="160"/>
      <c r="M79" s="146"/>
      <c r="N79" s="146"/>
      <c r="O79" s="146"/>
      <c r="P79" s="146"/>
      <c r="Q79" s="146"/>
      <c r="R79" s="146"/>
      <c r="S79" s="168"/>
      <c r="T79" s="168"/>
      <c r="U79" s="168"/>
      <c r="V79" s="168"/>
      <c r="W79" s="168"/>
      <c r="X79" s="168"/>
      <c r="Y79" s="168"/>
      <c r="Z79" s="169"/>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5.75">
      <c r="A80" s="170"/>
      <c r="B80" s="161"/>
      <c r="C80" s="167"/>
      <c r="D80" s="163">
        <f t="shared" si="1"/>
        <v>0</v>
      </c>
      <c r="E80" s="167"/>
      <c r="F80" s="164">
        <f t="shared" si="2"/>
        <v>0</v>
      </c>
      <c r="G80" s="158">
        <f t="shared" si="3"/>
        <v>0</v>
      </c>
      <c r="H80" s="165">
        <f t="shared" si="4"/>
        <v>0</v>
      </c>
      <c r="I80" s="146"/>
      <c r="J80" s="146"/>
      <c r="K80" s="160"/>
      <c r="L80" s="160"/>
      <c r="M80" s="146"/>
      <c r="N80" s="146"/>
      <c r="O80" s="146"/>
      <c r="P80" s="146"/>
      <c r="Q80" s="146"/>
      <c r="R80" s="146"/>
      <c r="S80" s="168"/>
      <c r="T80" s="168"/>
      <c r="U80" s="168"/>
      <c r="V80" s="168"/>
      <c r="W80" s="168"/>
      <c r="X80" s="168"/>
      <c r="Y80" s="168"/>
      <c r="Z80" s="169"/>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5.75">
      <c r="A81" s="170"/>
      <c r="B81" s="161"/>
      <c r="C81" s="167"/>
      <c r="D81" s="163">
        <f t="shared" si="1"/>
        <v>0</v>
      </c>
      <c r="E81" s="167"/>
      <c r="F81" s="164">
        <f t="shared" si="2"/>
        <v>0</v>
      </c>
      <c r="G81" s="158">
        <f t="shared" si="3"/>
        <v>0</v>
      </c>
      <c r="H81" s="165">
        <f t="shared" si="4"/>
        <v>0</v>
      </c>
      <c r="I81" s="146"/>
      <c r="J81" s="146"/>
      <c r="K81" s="160"/>
      <c r="L81" s="160"/>
      <c r="M81" s="146"/>
      <c r="N81" s="146"/>
      <c r="O81" s="146"/>
      <c r="P81" s="146"/>
      <c r="Q81" s="146"/>
      <c r="R81" s="146"/>
      <c r="S81" s="168"/>
      <c r="T81" s="168"/>
      <c r="U81" s="168"/>
      <c r="V81" s="168"/>
      <c r="W81" s="168"/>
      <c r="X81" s="168"/>
      <c r="Y81" s="168"/>
      <c r="Z81" s="169"/>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5.75">
      <c r="A82" s="170"/>
      <c r="B82" s="161"/>
      <c r="C82" s="167"/>
      <c r="D82" s="163">
        <f t="shared" si="1"/>
        <v>0</v>
      </c>
      <c r="E82" s="167"/>
      <c r="F82" s="164">
        <f t="shared" si="2"/>
        <v>0</v>
      </c>
      <c r="G82" s="158">
        <f t="shared" si="3"/>
        <v>0</v>
      </c>
      <c r="H82" s="165">
        <f t="shared" si="4"/>
        <v>0</v>
      </c>
      <c r="I82" s="146"/>
      <c r="J82" s="146"/>
      <c r="K82" s="160"/>
      <c r="L82" s="160"/>
      <c r="M82" s="146"/>
      <c r="N82" s="146"/>
      <c r="O82" s="146"/>
      <c r="P82" s="146"/>
      <c r="Q82" s="146"/>
      <c r="R82" s="146"/>
      <c r="S82" s="168"/>
      <c r="T82" s="168"/>
      <c r="U82" s="168"/>
      <c r="V82" s="168"/>
      <c r="W82" s="168"/>
      <c r="X82" s="168"/>
      <c r="Y82" s="168"/>
      <c r="Z82" s="169"/>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5.75">
      <c r="A83" s="170"/>
      <c r="B83" s="161"/>
      <c r="C83" s="167"/>
      <c r="D83" s="163">
        <f t="shared" si="1"/>
        <v>0</v>
      </c>
      <c r="E83" s="167"/>
      <c r="F83" s="164">
        <f t="shared" si="2"/>
        <v>0</v>
      </c>
      <c r="G83" s="158">
        <f t="shared" si="3"/>
        <v>0</v>
      </c>
      <c r="H83" s="165">
        <f t="shared" si="4"/>
        <v>0</v>
      </c>
      <c r="I83" s="146"/>
      <c r="J83" s="146"/>
      <c r="K83" s="160"/>
      <c r="L83" s="160"/>
      <c r="M83" s="146"/>
      <c r="N83" s="146"/>
      <c r="O83" s="146"/>
      <c r="P83" s="146"/>
      <c r="Q83" s="146"/>
      <c r="R83" s="146"/>
      <c r="S83" s="168"/>
      <c r="T83" s="168"/>
      <c r="U83" s="168"/>
      <c r="V83" s="168"/>
      <c r="W83" s="168"/>
      <c r="X83" s="168"/>
      <c r="Y83" s="168"/>
      <c r="Z83" s="169"/>
      <c r="AA83" s="4"/>
      <c r="AB83" s="4"/>
      <c r="AC83" s="4"/>
      <c r="AD83" s="4"/>
      <c r="AE83" s="4"/>
      <c r="AF83" s="4"/>
      <c r="AG83" s="4"/>
      <c r="AH83" s="4"/>
      <c r="AI83" s="4"/>
      <c r="AJ83" s="4"/>
      <c r="AK83" s="4"/>
      <c r="AL83" s="4"/>
      <c r="AM83" s="4"/>
      <c r="AN83" s="4"/>
      <c r="AO83" s="4"/>
      <c r="AP83" s="4"/>
      <c r="AQ83" s="4"/>
      <c r="AR83" s="4"/>
      <c r="AS83" s="4"/>
      <c r="AT83" s="4"/>
      <c r="AU83" s="4"/>
      <c r="AV83" s="4"/>
      <c r="AW83" s="4"/>
    </row>
    <row r="84" spans="1:49" s="61" customFormat="1" ht="21" customHeight="1" thickBot="1">
      <c r="A84" s="171"/>
      <c r="B84" s="172"/>
      <c r="C84" s="173"/>
      <c r="D84" s="163">
        <f t="shared" si="1"/>
        <v>0</v>
      </c>
      <c r="E84" s="173"/>
      <c r="F84" s="174">
        <f t="shared" si="2"/>
        <v>0</v>
      </c>
      <c r="G84" s="158">
        <f t="shared" si="3"/>
        <v>0</v>
      </c>
      <c r="H84" s="175">
        <f t="shared" si="4"/>
        <v>0</v>
      </c>
      <c r="I84" s="148"/>
      <c r="J84" s="148"/>
      <c r="K84" s="176"/>
      <c r="L84" s="160"/>
      <c r="M84" s="147"/>
      <c r="N84" s="7"/>
      <c r="O84" s="7"/>
      <c r="P84" s="7"/>
      <c r="Q84" s="7"/>
      <c r="R84" s="148"/>
      <c r="S84" s="149"/>
      <c r="T84" s="149"/>
      <c r="U84" s="149"/>
      <c r="V84" s="149"/>
      <c r="W84" s="149"/>
      <c r="X84" s="149"/>
      <c r="Y84" s="149"/>
      <c r="Z84" s="150"/>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row>
    <row r="85" spans="1:49" s="5" customFormat="1" ht="24.75" customHeight="1" thickBot="1">
      <c r="A85" s="177" t="s">
        <v>11</v>
      </c>
      <c r="B85" s="178"/>
      <c r="C85" s="179">
        <f aca="true" t="shared" si="5" ref="C85:H85">SUM(C75:C84)</f>
        <v>72.2</v>
      </c>
      <c r="D85" s="180">
        <f t="shared" si="5"/>
        <v>0</v>
      </c>
      <c r="E85" s="181">
        <f t="shared" si="5"/>
        <v>647</v>
      </c>
      <c r="F85" s="182">
        <f t="shared" si="5"/>
        <v>0</v>
      </c>
      <c r="G85" s="183">
        <f t="shared" si="5"/>
        <v>647</v>
      </c>
      <c r="H85" s="184">
        <f t="shared" si="5"/>
        <v>0</v>
      </c>
      <c r="I85" s="146"/>
      <c r="J85" s="146"/>
      <c r="K85" s="185"/>
      <c r="L85" s="185"/>
      <c r="M85" s="146"/>
      <c r="N85" s="146"/>
      <c r="O85" s="146"/>
      <c r="P85" s="146"/>
      <c r="Q85" s="146"/>
      <c r="R85" s="146"/>
      <c r="S85" s="168"/>
      <c r="T85" s="168"/>
      <c r="U85" s="168"/>
      <c r="V85" s="168"/>
      <c r="W85" s="168"/>
      <c r="X85" s="168"/>
      <c r="Y85" s="168"/>
      <c r="Z85" s="169"/>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c r="A86" s="144"/>
      <c r="B86" s="186"/>
      <c r="C86" s="186"/>
      <c r="D86" s="186"/>
      <c r="E86" s="60"/>
      <c r="F86" s="187"/>
      <c r="G86" s="60"/>
      <c r="H86" s="68"/>
      <c r="I86" s="68"/>
      <c r="J86" s="68"/>
      <c r="K86" s="185"/>
      <c r="L86" s="185"/>
      <c r="M86" s="146"/>
      <c r="N86" s="146"/>
      <c r="O86" s="146"/>
      <c r="P86" s="146"/>
      <c r="Q86" s="146"/>
      <c r="R86" s="146"/>
      <c r="S86" s="168"/>
      <c r="T86" s="168"/>
      <c r="U86" s="168"/>
      <c r="V86" s="168"/>
      <c r="W86" s="168"/>
      <c r="X86" s="168"/>
      <c r="Y86" s="168"/>
      <c r="Z86" s="169"/>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c r="A87" s="446" t="s">
        <v>65</v>
      </c>
      <c r="B87" s="447"/>
      <c r="C87" s="447"/>
      <c r="D87" s="447"/>
      <c r="E87" s="447"/>
      <c r="F87" s="447"/>
      <c r="G87" s="447"/>
      <c r="H87" s="146"/>
      <c r="I87" s="146"/>
      <c r="J87" s="146"/>
      <c r="K87" s="176"/>
      <c r="L87" s="176"/>
      <c r="M87" s="146"/>
      <c r="N87" s="146"/>
      <c r="O87" s="146"/>
      <c r="P87" s="146"/>
      <c r="Q87" s="146"/>
      <c r="R87" s="146"/>
      <c r="S87" s="168"/>
      <c r="T87" s="168"/>
      <c r="U87" s="168"/>
      <c r="V87" s="168"/>
      <c r="W87" s="168"/>
      <c r="X87" s="168"/>
      <c r="Y87" s="168"/>
      <c r="Z87" s="169"/>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c r="A88" s="299" t="s">
        <v>66</v>
      </c>
      <c r="B88" s="188">
        <f>D85</f>
        <v>0</v>
      </c>
      <c r="C88" s="189" t="s">
        <v>67</v>
      </c>
      <c r="D88" s="189"/>
      <c r="E88" s="146"/>
      <c r="F88" s="75"/>
      <c r="G88" s="139"/>
      <c r="H88" s="187"/>
      <c r="I88" s="74"/>
      <c r="J88" s="68"/>
      <c r="K88" s="176"/>
      <c r="L88" s="176"/>
      <c r="M88" s="146"/>
      <c r="N88" s="146"/>
      <c r="O88" s="146"/>
      <c r="P88" s="146"/>
      <c r="Q88" s="146"/>
      <c r="R88" s="146"/>
      <c r="S88" s="168"/>
      <c r="T88" s="168"/>
      <c r="U88" s="168"/>
      <c r="V88" s="168"/>
      <c r="W88" s="168"/>
      <c r="X88" s="168"/>
      <c r="Y88" s="168"/>
      <c r="Z88" s="169"/>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c r="A89" s="252" t="s">
        <v>68</v>
      </c>
      <c r="B89" s="191">
        <f>H85</f>
        <v>0</v>
      </c>
      <c r="C89" s="192" t="s">
        <v>69</v>
      </c>
      <c r="D89" s="193"/>
      <c r="E89" s="146"/>
      <c r="F89" s="75"/>
      <c r="G89" s="139"/>
      <c r="H89" s="187"/>
      <c r="I89" s="74"/>
      <c r="J89" s="68"/>
      <c r="K89" s="176"/>
      <c r="L89" s="176"/>
      <c r="M89" s="146"/>
      <c r="N89" s="146"/>
      <c r="O89" s="146"/>
      <c r="P89" s="146"/>
      <c r="Q89" s="146"/>
      <c r="R89" s="146"/>
      <c r="S89" s="168"/>
      <c r="T89" s="168"/>
      <c r="U89" s="168"/>
      <c r="V89" s="168"/>
      <c r="W89" s="168"/>
      <c r="X89" s="168"/>
      <c r="Y89" s="168"/>
      <c r="Z89" s="169"/>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c r="A90" s="15" t="s">
        <v>70</v>
      </c>
      <c r="B90" s="140"/>
      <c r="C90" s="140"/>
      <c r="D90" s="140"/>
      <c r="E90" s="194" t="e">
        <f>SUM(C96/D85)</f>
        <v>#DIV/0!</v>
      </c>
      <c r="F90" s="425" t="s">
        <v>111</v>
      </c>
      <c r="G90" s="426"/>
      <c r="H90" s="84" t="s">
        <v>71</v>
      </c>
      <c r="J90" s="195"/>
      <c r="K90" s="195"/>
      <c r="L90" s="195"/>
      <c r="M90" s="195"/>
      <c r="N90" s="146"/>
      <c r="O90" s="146"/>
      <c r="P90" s="146"/>
      <c r="Q90" s="146"/>
      <c r="R90" s="146"/>
      <c r="S90" s="168"/>
      <c r="T90" s="168"/>
      <c r="U90" s="168"/>
      <c r="V90" s="168"/>
      <c r="W90" s="168"/>
      <c r="X90" s="168"/>
      <c r="Y90" s="168"/>
      <c r="Z90" s="169"/>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c r="A91" s="144"/>
      <c r="B91" s="145"/>
      <c r="C91" s="145"/>
      <c r="D91" s="145"/>
      <c r="E91" s="60"/>
      <c r="F91" s="196"/>
      <c r="H91" s="84" t="s">
        <v>177</v>
      </c>
      <c r="I91" s="366"/>
      <c r="J91" s="237"/>
      <c r="K91" s="85"/>
      <c r="L91" s="85"/>
      <c r="M91" s="84"/>
      <c r="N91" s="84"/>
      <c r="O91" s="84"/>
      <c r="P91" s="84"/>
      <c r="Q91" s="84"/>
      <c r="R91" s="84"/>
      <c r="S91" s="168"/>
      <c r="T91" s="168"/>
      <c r="U91" s="168"/>
      <c r="V91" s="168"/>
      <c r="W91" s="168"/>
      <c r="X91" s="168"/>
      <c r="Y91" s="168"/>
      <c r="Z91" s="169"/>
      <c r="AA91" s="4"/>
      <c r="AB91" s="4"/>
      <c r="AC91" s="4"/>
      <c r="AD91" s="4"/>
      <c r="AE91" s="4"/>
      <c r="AF91" s="4"/>
      <c r="AG91" s="4"/>
      <c r="AH91" s="4"/>
      <c r="AI91" s="4"/>
      <c r="AJ91" s="4"/>
      <c r="AK91" s="4"/>
      <c r="AL91" s="4"/>
      <c r="AM91" s="4"/>
      <c r="AN91" s="4"/>
      <c r="AO91" s="4"/>
      <c r="AP91" s="4"/>
      <c r="AQ91" s="4"/>
      <c r="AR91" s="4"/>
      <c r="AS91" s="4"/>
      <c r="AT91" s="4"/>
      <c r="AU91" s="4"/>
      <c r="AV91" s="4"/>
      <c r="AW91" s="4"/>
    </row>
    <row r="92" spans="1:26" s="199" customFormat="1" ht="28.5" customHeight="1">
      <c r="A92" s="383" t="s">
        <v>78</v>
      </c>
      <c r="B92" s="448"/>
      <c r="C92" s="448"/>
      <c r="D92" s="448"/>
      <c r="E92" s="448"/>
      <c r="F92" s="448"/>
      <c r="G92" s="448"/>
      <c r="H92" s="448"/>
      <c r="I92" s="448"/>
      <c r="J92" s="448"/>
      <c r="K92" s="448"/>
      <c r="L92" s="448"/>
      <c r="M92" s="197"/>
      <c r="N92" s="197"/>
      <c r="O92" s="197"/>
      <c r="P92" s="197"/>
      <c r="Q92" s="197"/>
      <c r="R92" s="197"/>
      <c r="S92" s="314"/>
      <c r="T92" s="197"/>
      <c r="U92" s="197"/>
      <c r="V92" s="197"/>
      <c r="W92" s="197"/>
      <c r="X92" s="197"/>
      <c r="Y92" s="197"/>
      <c r="Z92" s="198"/>
    </row>
    <row r="93" spans="1:49" s="61" customFormat="1" ht="33" customHeight="1">
      <c r="A93" s="427" t="s">
        <v>178</v>
      </c>
      <c r="B93" s="524"/>
      <c r="C93" s="524"/>
      <c r="D93" s="524"/>
      <c r="E93" s="524"/>
      <c r="F93" s="524"/>
      <c r="G93" s="524"/>
      <c r="H93" s="524"/>
      <c r="I93" s="524"/>
      <c r="J93" s="524"/>
      <c r="K93" s="524"/>
      <c r="L93" s="524"/>
      <c r="M93" s="524"/>
      <c r="N93" s="524"/>
      <c r="O93" s="524"/>
      <c r="P93" s="524"/>
      <c r="Q93" s="524"/>
      <c r="R93" s="524"/>
      <c r="S93" s="524"/>
      <c r="T93" s="524"/>
      <c r="U93" s="524"/>
      <c r="V93" s="524"/>
      <c r="W93" s="524"/>
      <c r="X93" s="524"/>
      <c r="Y93" s="524"/>
      <c r="Z93" s="525"/>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row>
    <row r="94" spans="1:49" s="61" customFormat="1" ht="3.75" customHeight="1">
      <c r="A94" s="200"/>
      <c r="B94" s="148"/>
      <c r="C94" s="148"/>
      <c r="D94" s="148"/>
      <c r="E94" s="148"/>
      <c r="F94" s="148"/>
      <c r="G94" s="148"/>
      <c r="H94" s="148"/>
      <c r="I94" s="148"/>
      <c r="J94" s="148"/>
      <c r="K94" s="148"/>
      <c r="L94" s="148"/>
      <c r="M94" s="148"/>
      <c r="N94" s="148"/>
      <c r="O94" s="148"/>
      <c r="P94" s="148"/>
      <c r="Q94" s="148"/>
      <c r="R94" s="148"/>
      <c r="S94" s="149"/>
      <c r="T94" s="149"/>
      <c r="U94" s="149"/>
      <c r="V94" s="149"/>
      <c r="W94" s="149"/>
      <c r="X94" s="149"/>
      <c r="Y94" s="149"/>
      <c r="Z94" s="150"/>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row>
    <row r="95" spans="1:49" ht="15">
      <c r="A95" s="6"/>
      <c r="B95" s="146"/>
      <c r="C95" s="201" t="s">
        <v>30</v>
      </c>
      <c r="D95" s="201" t="s">
        <v>31</v>
      </c>
      <c r="E95" s="201" t="s">
        <v>32</v>
      </c>
      <c r="F95" s="201" t="s">
        <v>33</v>
      </c>
      <c r="G95" s="201" t="s">
        <v>34</v>
      </c>
      <c r="H95" s="201" t="s">
        <v>35</v>
      </c>
      <c r="I95" s="202" t="s">
        <v>36</v>
      </c>
      <c r="J95" s="202" t="s">
        <v>37</v>
      </c>
      <c r="K95" s="202" t="s">
        <v>38</v>
      </c>
      <c r="L95" s="202" t="s">
        <v>39</v>
      </c>
      <c r="M95" s="202" t="s">
        <v>40</v>
      </c>
      <c r="N95" s="202" t="s">
        <v>52</v>
      </c>
      <c r="O95" s="202" t="s">
        <v>51</v>
      </c>
      <c r="P95" s="202" t="s">
        <v>50</v>
      </c>
      <c r="Q95" s="203" t="s">
        <v>49</v>
      </c>
      <c r="R95" s="203" t="s">
        <v>48</v>
      </c>
      <c r="S95" s="203" t="s">
        <v>47</v>
      </c>
      <c r="T95" s="203" t="s">
        <v>46</v>
      </c>
      <c r="U95" s="203" t="s">
        <v>45</v>
      </c>
      <c r="V95" s="203" t="s">
        <v>44</v>
      </c>
      <c r="W95" s="203" t="s">
        <v>43</v>
      </c>
      <c r="X95" s="203" t="s">
        <v>42</v>
      </c>
      <c r="Y95" s="203" t="s">
        <v>41</v>
      </c>
      <c r="Z95" s="204" t="s">
        <v>75</v>
      </c>
      <c r="AA95" s="70"/>
      <c r="AB95" s="70"/>
      <c r="AC95" s="70"/>
      <c r="AD95" s="70"/>
      <c r="AE95" s="70"/>
      <c r="AF95" s="70"/>
      <c r="AG95" s="10"/>
      <c r="AH95" s="10"/>
      <c r="AI95" s="10"/>
      <c r="AJ95" s="10"/>
      <c r="AK95" s="10"/>
      <c r="AL95" s="10"/>
      <c r="AM95" s="10"/>
      <c r="AN95" s="10"/>
      <c r="AO95" s="10"/>
      <c r="AP95" s="10"/>
      <c r="AQ95" s="10"/>
      <c r="AR95" s="10"/>
      <c r="AS95" s="10"/>
      <c r="AT95" s="10"/>
      <c r="AU95" s="10"/>
      <c r="AV95" s="10"/>
      <c r="AW95" s="10"/>
    </row>
    <row r="96" spans="1:49" s="31" customFormat="1" ht="15">
      <c r="A96" s="15"/>
      <c r="B96" s="245" t="s">
        <v>12</v>
      </c>
      <c r="C96" s="205"/>
      <c r="D96" s="206">
        <f>SUM(C96-C97)+C98</f>
        <v>0</v>
      </c>
      <c r="E96" s="206">
        <f aca="true" t="shared" si="6" ref="E96:Z96">SUM(D96-C97)+D98</f>
        <v>0</v>
      </c>
      <c r="F96" s="206">
        <f t="shared" si="6"/>
        <v>0</v>
      </c>
      <c r="G96" s="206">
        <f t="shared" si="6"/>
        <v>0</v>
      </c>
      <c r="H96" s="206">
        <f t="shared" si="6"/>
        <v>0</v>
      </c>
      <c r="I96" s="206">
        <f t="shared" si="6"/>
        <v>0</v>
      </c>
      <c r="J96" s="206">
        <f t="shared" si="6"/>
        <v>0</v>
      </c>
      <c r="K96" s="206">
        <f t="shared" si="6"/>
        <v>0</v>
      </c>
      <c r="L96" s="206">
        <f t="shared" si="6"/>
        <v>0</v>
      </c>
      <c r="M96" s="206">
        <f t="shared" si="6"/>
        <v>0</v>
      </c>
      <c r="N96" s="206">
        <f t="shared" si="6"/>
        <v>0</v>
      </c>
      <c r="O96" s="206">
        <f t="shared" si="6"/>
        <v>0</v>
      </c>
      <c r="P96" s="206">
        <f t="shared" si="6"/>
        <v>0</v>
      </c>
      <c r="Q96" s="207">
        <f t="shared" si="6"/>
        <v>0</v>
      </c>
      <c r="R96" s="207">
        <f t="shared" si="6"/>
        <v>0</v>
      </c>
      <c r="S96" s="207">
        <f t="shared" si="6"/>
        <v>0</v>
      </c>
      <c r="T96" s="207">
        <f t="shared" si="6"/>
        <v>0</v>
      </c>
      <c r="U96" s="207">
        <f t="shared" si="6"/>
        <v>0</v>
      </c>
      <c r="V96" s="207">
        <f t="shared" si="6"/>
        <v>0</v>
      </c>
      <c r="W96" s="207">
        <f t="shared" si="6"/>
        <v>0</v>
      </c>
      <c r="X96" s="207">
        <f t="shared" si="6"/>
        <v>0</v>
      </c>
      <c r="Y96" s="207">
        <f t="shared" si="6"/>
        <v>0</v>
      </c>
      <c r="Z96" s="208">
        <f t="shared" si="6"/>
        <v>0</v>
      </c>
      <c r="AA96" s="209"/>
      <c r="AB96" s="209"/>
      <c r="AC96" s="209"/>
      <c r="AD96" s="209"/>
      <c r="AE96" s="209"/>
      <c r="AF96" s="209"/>
      <c r="AG96" s="30"/>
      <c r="AH96" s="30"/>
      <c r="AI96" s="30"/>
      <c r="AJ96" s="30"/>
      <c r="AK96" s="30"/>
      <c r="AL96" s="30"/>
      <c r="AM96" s="30"/>
      <c r="AN96" s="30"/>
      <c r="AO96" s="30"/>
      <c r="AP96" s="30"/>
      <c r="AQ96" s="30"/>
      <c r="AR96" s="30"/>
      <c r="AS96" s="30"/>
      <c r="AT96" s="30"/>
      <c r="AU96" s="30"/>
      <c r="AV96" s="30"/>
      <c r="AW96" s="30"/>
    </row>
    <row r="97" spans="1:49" s="31" customFormat="1" ht="15">
      <c r="A97" s="15"/>
      <c r="B97" s="246" t="s">
        <v>73</v>
      </c>
      <c r="C97" s="210">
        <f aca="true" t="shared" si="7" ref="C97:Z97">D64</f>
        <v>0</v>
      </c>
      <c r="D97" s="210">
        <f t="shared" si="7"/>
        <v>0</v>
      </c>
      <c r="E97" s="210">
        <f t="shared" si="7"/>
        <v>0</v>
      </c>
      <c r="F97" s="210">
        <f t="shared" si="7"/>
        <v>0</v>
      </c>
      <c r="G97" s="210">
        <f t="shared" si="7"/>
        <v>0</v>
      </c>
      <c r="H97" s="210">
        <f t="shared" si="7"/>
        <v>0</v>
      </c>
      <c r="I97" s="210">
        <f t="shared" si="7"/>
        <v>0</v>
      </c>
      <c r="J97" s="210">
        <f t="shared" si="7"/>
        <v>0</v>
      </c>
      <c r="K97" s="210">
        <f t="shared" si="7"/>
        <v>0</v>
      </c>
      <c r="L97" s="210">
        <f t="shared" si="7"/>
        <v>0</v>
      </c>
      <c r="M97" s="210">
        <f t="shared" si="7"/>
        <v>0</v>
      </c>
      <c r="N97" s="210">
        <f t="shared" si="7"/>
        <v>0</v>
      </c>
      <c r="O97" s="210">
        <f t="shared" si="7"/>
        <v>0</v>
      </c>
      <c r="P97" s="211">
        <f t="shared" si="7"/>
        <v>0</v>
      </c>
      <c r="Q97" s="211">
        <f t="shared" si="7"/>
        <v>0</v>
      </c>
      <c r="R97" s="211">
        <f t="shared" si="7"/>
        <v>0</v>
      </c>
      <c r="S97" s="211">
        <f t="shared" si="7"/>
        <v>0</v>
      </c>
      <c r="T97" s="211">
        <f t="shared" si="7"/>
        <v>0</v>
      </c>
      <c r="U97" s="211">
        <f t="shared" si="7"/>
        <v>0</v>
      </c>
      <c r="V97" s="211">
        <f t="shared" si="7"/>
        <v>0</v>
      </c>
      <c r="W97" s="211">
        <f t="shared" si="7"/>
        <v>0</v>
      </c>
      <c r="X97" s="211">
        <f t="shared" si="7"/>
        <v>0</v>
      </c>
      <c r="Y97" s="212">
        <f t="shared" si="7"/>
        <v>0</v>
      </c>
      <c r="Z97" s="212">
        <f t="shared" si="7"/>
        <v>0</v>
      </c>
      <c r="AA97" s="209"/>
      <c r="AB97" s="209"/>
      <c r="AC97" s="209"/>
      <c r="AD97" s="209"/>
      <c r="AE97" s="209"/>
      <c r="AF97" s="209"/>
      <c r="AG97" s="30"/>
      <c r="AH97" s="30"/>
      <c r="AI97" s="30"/>
      <c r="AJ97" s="30"/>
      <c r="AK97" s="30"/>
      <c r="AL97" s="30"/>
      <c r="AM97" s="30"/>
      <c r="AN97" s="30"/>
      <c r="AO97" s="30"/>
      <c r="AP97" s="30"/>
      <c r="AQ97" s="30"/>
      <c r="AR97" s="30"/>
      <c r="AS97" s="30"/>
      <c r="AT97" s="30"/>
      <c r="AU97" s="30"/>
      <c r="AV97" s="30"/>
      <c r="AW97" s="30"/>
    </row>
    <row r="98" spans="1:49" s="31" customFormat="1" ht="15">
      <c r="A98" s="15"/>
      <c r="B98" s="247" t="s">
        <v>74</v>
      </c>
      <c r="C98" s="213">
        <f aca="true" t="shared" si="8" ref="C98:Z98">$D$85</f>
        <v>0</v>
      </c>
      <c r="D98" s="213">
        <f t="shared" si="8"/>
        <v>0</v>
      </c>
      <c r="E98" s="213">
        <f t="shared" si="8"/>
        <v>0</v>
      </c>
      <c r="F98" s="213">
        <f t="shared" si="8"/>
        <v>0</v>
      </c>
      <c r="G98" s="213">
        <f t="shared" si="8"/>
        <v>0</v>
      </c>
      <c r="H98" s="213">
        <f t="shared" si="8"/>
        <v>0</v>
      </c>
      <c r="I98" s="213">
        <f t="shared" si="8"/>
        <v>0</v>
      </c>
      <c r="J98" s="213">
        <f t="shared" si="8"/>
        <v>0</v>
      </c>
      <c r="K98" s="213">
        <f t="shared" si="8"/>
        <v>0</v>
      </c>
      <c r="L98" s="213">
        <f t="shared" si="8"/>
        <v>0</v>
      </c>
      <c r="M98" s="213">
        <f t="shared" si="8"/>
        <v>0</v>
      </c>
      <c r="N98" s="213">
        <f t="shared" si="8"/>
        <v>0</v>
      </c>
      <c r="O98" s="213">
        <f t="shared" si="8"/>
        <v>0</v>
      </c>
      <c r="P98" s="213">
        <f t="shared" si="8"/>
        <v>0</v>
      </c>
      <c r="Q98" s="214">
        <f t="shared" si="8"/>
        <v>0</v>
      </c>
      <c r="R98" s="214">
        <f t="shared" si="8"/>
        <v>0</v>
      </c>
      <c r="S98" s="214">
        <f t="shared" si="8"/>
        <v>0</v>
      </c>
      <c r="T98" s="214">
        <f t="shared" si="8"/>
        <v>0</v>
      </c>
      <c r="U98" s="214">
        <f t="shared" si="8"/>
        <v>0</v>
      </c>
      <c r="V98" s="214">
        <f t="shared" si="8"/>
        <v>0</v>
      </c>
      <c r="W98" s="214">
        <f t="shared" si="8"/>
        <v>0</v>
      </c>
      <c r="X98" s="214">
        <f t="shared" si="8"/>
        <v>0</v>
      </c>
      <c r="Y98" s="214">
        <f t="shared" si="8"/>
        <v>0</v>
      </c>
      <c r="Z98" s="215">
        <f t="shared" si="8"/>
        <v>0</v>
      </c>
      <c r="AA98" s="209"/>
      <c r="AB98" s="209"/>
      <c r="AC98" s="209"/>
      <c r="AD98" s="209"/>
      <c r="AE98" s="209"/>
      <c r="AF98" s="209"/>
      <c r="AG98" s="30"/>
      <c r="AH98" s="30"/>
      <c r="AI98" s="30"/>
      <c r="AJ98" s="30"/>
      <c r="AK98" s="30"/>
      <c r="AL98" s="30"/>
      <c r="AM98" s="30"/>
      <c r="AN98" s="30"/>
      <c r="AO98" s="30"/>
      <c r="AP98" s="30"/>
      <c r="AQ98" s="30"/>
      <c r="AR98" s="30"/>
      <c r="AS98" s="30"/>
      <c r="AT98" s="30"/>
      <c r="AU98" s="30"/>
      <c r="AV98" s="30"/>
      <c r="AW98" s="30"/>
    </row>
    <row r="99" spans="1:49" s="31" customFormat="1" ht="15">
      <c r="A99" s="446" t="s">
        <v>76</v>
      </c>
      <c r="B99" s="449"/>
      <c r="C99" s="449"/>
      <c r="D99" s="449"/>
      <c r="E99" s="449"/>
      <c r="F99" s="449"/>
      <c r="G99" s="449"/>
      <c r="H99" s="449"/>
      <c r="I99" s="449"/>
      <c r="J99" s="449"/>
      <c r="K99" s="449"/>
      <c r="L99" s="449"/>
      <c r="M99" s="449"/>
      <c r="N99" s="449"/>
      <c r="O99" s="139"/>
      <c r="P99" s="139"/>
      <c r="Q99" s="139"/>
      <c r="R99" s="140"/>
      <c r="S99" s="141"/>
      <c r="T99" s="141"/>
      <c r="U99" s="141"/>
      <c r="V99" s="141"/>
      <c r="W99" s="141"/>
      <c r="X99" s="141"/>
      <c r="Y99" s="141"/>
      <c r="Z99" s="142"/>
      <c r="AA99" s="209"/>
      <c r="AB99" s="209"/>
      <c r="AC99" s="209"/>
      <c r="AD99" s="209"/>
      <c r="AE99" s="209"/>
      <c r="AF99" s="209"/>
      <c r="AG99" s="30"/>
      <c r="AH99" s="30"/>
      <c r="AI99" s="30"/>
      <c r="AJ99" s="30"/>
      <c r="AK99" s="30"/>
      <c r="AL99" s="30"/>
      <c r="AM99" s="30"/>
      <c r="AN99" s="30"/>
      <c r="AO99" s="30"/>
      <c r="AP99" s="30"/>
      <c r="AQ99" s="30"/>
      <c r="AR99" s="30"/>
      <c r="AS99" s="30"/>
      <c r="AT99" s="30"/>
      <c r="AU99" s="30"/>
      <c r="AV99" s="30"/>
      <c r="AW99" s="30"/>
    </row>
    <row r="100" spans="1:49" s="31" customFormat="1" ht="15">
      <c r="A100" s="450" t="s">
        <v>112</v>
      </c>
      <c r="B100" s="451"/>
      <c r="C100" s="451"/>
      <c r="D100" s="451"/>
      <c r="E100" s="451"/>
      <c r="F100" s="451"/>
      <c r="G100" s="451"/>
      <c r="H100" s="451"/>
      <c r="I100" s="451"/>
      <c r="J100" s="451"/>
      <c r="K100" s="451"/>
      <c r="L100" s="451"/>
      <c r="M100" s="451"/>
      <c r="N100" s="451"/>
      <c r="O100" s="216"/>
      <c r="P100" s="216"/>
      <c r="Q100" s="216"/>
      <c r="R100" s="140"/>
      <c r="S100" s="141"/>
      <c r="T100" s="141"/>
      <c r="U100" s="141"/>
      <c r="V100" s="141"/>
      <c r="W100" s="141"/>
      <c r="X100" s="141"/>
      <c r="Y100" s="141"/>
      <c r="Z100" s="142"/>
      <c r="AA100" s="209"/>
      <c r="AB100" s="209"/>
      <c r="AC100" s="209"/>
      <c r="AD100" s="209"/>
      <c r="AE100" s="209"/>
      <c r="AF100" s="209"/>
      <c r="AG100" s="30"/>
      <c r="AH100" s="30"/>
      <c r="AI100" s="30"/>
      <c r="AJ100" s="30"/>
      <c r="AK100" s="30"/>
      <c r="AL100" s="30"/>
      <c r="AM100" s="30"/>
      <c r="AN100" s="30"/>
      <c r="AO100" s="30"/>
      <c r="AP100" s="30"/>
      <c r="AQ100" s="30"/>
      <c r="AR100" s="30"/>
      <c r="AS100" s="30"/>
      <c r="AT100" s="30"/>
      <c r="AU100" s="30"/>
      <c r="AV100" s="30"/>
      <c r="AW100" s="30"/>
    </row>
    <row r="101" spans="1:49" s="31" customFormat="1" ht="15">
      <c r="A101" s="411" t="s">
        <v>120</v>
      </c>
      <c r="B101" s="412"/>
      <c r="C101" s="412"/>
      <c r="D101" s="412"/>
      <c r="E101" s="412"/>
      <c r="F101" s="412"/>
      <c r="G101" s="412"/>
      <c r="H101" s="412"/>
      <c r="I101" s="412"/>
      <c r="J101" s="412"/>
      <c r="K101" s="412"/>
      <c r="L101" s="412"/>
      <c r="M101" s="412"/>
      <c r="N101" s="412"/>
      <c r="O101" s="218"/>
      <c r="P101" s="218"/>
      <c r="Q101" s="218"/>
      <c r="R101" s="140"/>
      <c r="S101" s="141"/>
      <c r="T101" s="141"/>
      <c r="U101" s="141"/>
      <c r="V101" s="141"/>
      <c r="W101" s="141"/>
      <c r="X101" s="141"/>
      <c r="Y101" s="141"/>
      <c r="Z101" s="142"/>
      <c r="AA101" s="209"/>
      <c r="AB101" s="209"/>
      <c r="AC101" s="209"/>
      <c r="AD101" s="209"/>
      <c r="AE101" s="209"/>
      <c r="AF101" s="209"/>
      <c r="AG101" s="30"/>
      <c r="AH101" s="30"/>
      <c r="AI101" s="30"/>
      <c r="AJ101" s="30"/>
      <c r="AK101" s="30"/>
      <c r="AL101" s="30"/>
      <c r="AM101" s="30"/>
      <c r="AN101" s="30"/>
      <c r="AO101" s="30"/>
      <c r="AP101" s="30"/>
      <c r="AQ101" s="30"/>
      <c r="AR101" s="30"/>
      <c r="AS101" s="30"/>
      <c r="AT101" s="30"/>
      <c r="AU101" s="30"/>
      <c r="AV101" s="30"/>
      <c r="AW101" s="30"/>
    </row>
    <row r="102" spans="1:49" s="31" customFormat="1" ht="3" customHeight="1">
      <c r="A102" s="217"/>
      <c r="B102" s="218"/>
      <c r="C102" s="218"/>
      <c r="D102" s="218"/>
      <c r="E102" s="218"/>
      <c r="F102" s="218"/>
      <c r="G102" s="218"/>
      <c r="H102" s="218"/>
      <c r="I102" s="218"/>
      <c r="J102" s="218"/>
      <c r="K102" s="218"/>
      <c r="L102" s="218"/>
      <c r="M102" s="218"/>
      <c r="N102" s="218"/>
      <c r="O102" s="218"/>
      <c r="P102" s="218"/>
      <c r="Q102" s="218"/>
      <c r="R102" s="140"/>
      <c r="S102" s="141"/>
      <c r="T102" s="141"/>
      <c r="U102" s="141"/>
      <c r="V102" s="141"/>
      <c r="W102" s="141"/>
      <c r="X102" s="141"/>
      <c r="Y102" s="141"/>
      <c r="Z102" s="142"/>
      <c r="AA102" s="209"/>
      <c r="AB102" s="209"/>
      <c r="AC102" s="209"/>
      <c r="AD102" s="209"/>
      <c r="AE102" s="209"/>
      <c r="AF102" s="209"/>
      <c r="AG102" s="30"/>
      <c r="AH102" s="30"/>
      <c r="AI102" s="30"/>
      <c r="AJ102" s="30"/>
      <c r="AK102" s="30"/>
      <c r="AL102" s="30"/>
      <c r="AM102" s="30"/>
      <c r="AN102" s="30"/>
      <c r="AO102" s="30"/>
      <c r="AP102" s="30"/>
      <c r="AQ102" s="30"/>
      <c r="AR102" s="30"/>
      <c r="AS102" s="30"/>
      <c r="AT102" s="30"/>
      <c r="AU102" s="30"/>
      <c r="AV102" s="30"/>
      <c r="AW102" s="30"/>
    </row>
    <row r="103" spans="1:49" s="31" customFormat="1" ht="15.75" customHeight="1">
      <c r="A103" s="315" t="s">
        <v>77</v>
      </c>
      <c r="B103" s="316"/>
      <c r="C103" s="316"/>
      <c r="D103" s="316"/>
      <c r="E103" s="316"/>
      <c r="F103" s="316"/>
      <c r="G103" s="316"/>
      <c r="H103" s="316"/>
      <c r="I103" s="316"/>
      <c r="J103" s="316"/>
      <c r="K103" s="316"/>
      <c r="L103" s="316"/>
      <c r="M103" s="141"/>
      <c r="N103" s="141"/>
      <c r="O103" s="141"/>
      <c r="P103" s="141"/>
      <c r="Q103" s="141"/>
      <c r="R103" s="141"/>
      <c r="S103" s="141"/>
      <c r="T103" s="141"/>
      <c r="U103" s="141"/>
      <c r="V103" s="141"/>
      <c r="W103" s="141"/>
      <c r="X103" s="141"/>
      <c r="Y103" s="141"/>
      <c r="Z103" s="142"/>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s="31" customFormat="1" ht="18" customHeight="1">
      <c r="A104" s="413" t="s">
        <v>96</v>
      </c>
      <c r="B104" s="414"/>
      <c r="C104" s="414"/>
      <c r="D104" s="414"/>
      <c r="E104" s="414"/>
      <c r="F104" s="414"/>
      <c r="G104" s="414"/>
      <c r="H104" s="414"/>
      <c r="I104" s="414"/>
      <c r="J104" s="414"/>
      <c r="K104" s="414"/>
      <c r="L104" s="414"/>
      <c r="M104" s="141"/>
      <c r="N104" s="141"/>
      <c r="O104" s="141"/>
      <c r="P104" s="141"/>
      <c r="Q104" s="141"/>
      <c r="R104" s="141"/>
      <c r="S104" s="141"/>
      <c r="T104" s="141"/>
      <c r="U104" s="141"/>
      <c r="V104" s="141"/>
      <c r="W104" s="141"/>
      <c r="X104" s="141"/>
      <c r="Y104" s="141"/>
      <c r="Z104" s="141"/>
      <c r="AA104" s="209"/>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s="31" customFormat="1" ht="18" customHeight="1">
      <c r="A105" s="413" t="s">
        <v>94</v>
      </c>
      <c r="B105" s="414"/>
      <c r="C105" s="414"/>
      <c r="D105" s="414"/>
      <c r="E105" s="414"/>
      <c r="F105" s="414"/>
      <c r="G105" s="414"/>
      <c r="H105" s="414"/>
      <c r="I105" s="414"/>
      <c r="J105" s="414"/>
      <c r="K105" s="414"/>
      <c r="L105" s="414"/>
      <c r="M105" s="141"/>
      <c r="N105" s="141"/>
      <c r="O105" s="141"/>
      <c r="P105" s="141"/>
      <c r="Q105" s="141"/>
      <c r="R105" s="141"/>
      <c r="S105" s="141"/>
      <c r="T105" s="141"/>
      <c r="U105" s="141"/>
      <c r="V105" s="141"/>
      <c r="W105" s="141"/>
      <c r="X105" s="141"/>
      <c r="Y105" s="141"/>
      <c r="Z105" s="141"/>
      <c r="AA105" s="209"/>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row>
    <row r="106" spans="1:49" s="31" customFormat="1" ht="18" customHeight="1">
      <c r="A106" s="319" t="s">
        <v>95</v>
      </c>
      <c r="B106" s="318"/>
      <c r="C106" s="318"/>
      <c r="D106" s="318"/>
      <c r="E106" s="318"/>
      <c r="F106" s="318"/>
      <c r="G106" s="318"/>
      <c r="H106" s="318"/>
      <c r="I106" s="318"/>
      <c r="J106" s="318"/>
      <c r="K106" s="318"/>
      <c r="L106" s="318"/>
      <c r="M106" s="141"/>
      <c r="N106" s="141"/>
      <c r="O106" s="141"/>
      <c r="P106" s="141"/>
      <c r="Q106" s="141"/>
      <c r="R106" s="141"/>
      <c r="S106" s="141"/>
      <c r="T106" s="141"/>
      <c r="U106" s="141"/>
      <c r="V106" s="141"/>
      <c r="W106" s="141"/>
      <c r="X106" s="141"/>
      <c r="Y106" s="141"/>
      <c r="Z106" s="141"/>
      <c r="AA106" s="209"/>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row>
    <row r="107" spans="1:49" ht="12" customHeight="1">
      <c r="A107" s="444"/>
      <c r="B107" s="445"/>
      <c r="C107" s="445"/>
      <c r="D107" s="445"/>
      <c r="E107" s="445"/>
      <c r="F107" s="445"/>
      <c r="G107" s="445"/>
      <c r="H107" s="445"/>
      <c r="I107" s="445"/>
      <c r="J107" s="445"/>
      <c r="K107" s="445"/>
      <c r="L107" s="445"/>
      <c r="M107" s="7"/>
      <c r="N107" s="7"/>
      <c r="O107" s="7"/>
      <c r="P107" s="7"/>
      <c r="Q107" s="7"/>
      <c r="R107" s="7"/>
      <c r="S107" s="8"/>
      <c r="T107" s="8"/>
      <c r="U107" s="8"/>
      <c r="V107" s="8"/>
      <c r="W107" s="8"/>
      <c r="X107" s="8"/>
      <c r="Y107" s="8"/>
      <c r="Z107" s="8"/>
      <c r="AA107" s="7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8">
    <mergeCell ref="A64:C64"/>
    <mergeCell ref="A69:Y69"/>
    <mergeCell ref="E72:H72"/>
    <mergeCell ref="A67:N67"/>
    <mergeCell ref="D31:H31"/>
    <mergeCell ref="A31:C31"/>
    <mergeCell ref="A36:L36"/>
    <mergeCell ref="A33:C33"/>
    <mergeCell ref="A34:C34"/>
    <mergeCell ref="A37:H37"/>
    <mergeCell ref="A38:M38"/>
    <mergeCell ref="B40:C40"/>
    <mergeCell ref="A66:L66"/>
    <mergeCell ref="A105:L105"/>
    <mergeCell ref="A104:L104"/>
    <mergeCell ref="F90:G90"/>
    <mergeCell ref="A93:Z93"/>
    <mergeCell ref="A72:A74"/>
    <mergeCell ref="B72:B74"/>
    <mergeCell ref="C72:D73"/>
    <mergeCell ref="E73:F73"/>
    <mergeCell ref="G73:H73"/>
    <mergeCell ref="A30:Z30"/>
    <mergeCell ref="I27:K27"/>
    <mergeCell ref="A22:B22"/>
    <mergeCell ref="A107:L107"/>
    <mergeCell ref="A87:G87"/>
    <mergeCell ref="A92:L92"/>
    <mergeCell ref="A99:N99"/>
    <mergeCell ref="A100:N100"/>
    <mergeCell ref="I25:K25"/>
    <mergeCell ref="A101:N101"/>
    <mergeCell ref="D28:F28"/>
    <mergeCell ref="A29:B29"/>
    <mergeCell ref="H29:K29"/>
    <mergeCell ref="A13:T13"/>
    <mergeCell ref="A15:T15"/>
    <mergeCell ref="A14:Z14"/>
    <mergeCell ref="A27:B27"/>
    <mergeCell ref="A26:B26"/>
    <mergeCell ref="A28:B28"/>
    <mergeCell ref="D26:F26"/>
    <mergeCell ref="D27:F27"/>
    <mergeCell ref="D25:F25"/>
    <mergeCell ref="A1:L1"/>
    <mergeCell ref="A3:Z3"/>
    <mergeCell ref="A5:N5"/>
    <mergeCell ref="A7:M7"/>
    <mergeCell ref="A16:T16"/>
    <mergeCell ref="A20:B20"/>
    <mergeCell ref="I26:K26"/>
    <mergeCell ref="A8:M8"/>
    <mergeCell ref="A10:M10"/>
    <mergeCell ref="A9:M9"/>
    <mergeCell ref="A11:V11"/>
    <mergeCell ref="A12:Z12"/>
    <mergeCell ref="A25:B25"/>
    <mergeCell ref="A17:M17"/>
  </mergeCells>
  <conditionalFormatting sqref="J26">
    <cfRule type="expression" priority="1" dxfId="3" stopIfTrue="1">
      <formula>OR('Freezing capacity A'!#REF!&lt;&gt;0,'Freezing capacity A'!K26&lt;&gt;0)</formula>
    </cfRule>
  </conditionalFormatting>
  <conditionalFormatting sqref="K26">
    <cfRule type="expression" priority="2" dxfId="3" stopIfTrue="1">
      <formula>OR('Freezing capacity A'!#REF!&lt;&gt;0,'Freezing capacity A'!#REF!&lt;&gt;0)</formula>
    </cfRule>
  </conditionalFormatting>
  <conditionalFormatting sqref="I26">
    <cfRule type="expression" priority="3" dxfId="3" stopIfTrue="1">
      <formula>OR('Freezing capacity A'!J26&lt;&gt;0,'Freezing capacity A'!K26&lt;&gt;0)</formula>
    </cfRule>
  </conditionalFormatting>
  <conditionalFormatting sqref="C96">
    <cfRule type="cellIs" priority="4" dxfId="2" operator="greaterThan" stopIfTrue="1">
      <formula>'Freezing capacity A'!$H$85</formula>
    </cfRule>
  </conditionalFormatting>
  <conditionalFormatting sqref="J34:V34">
    <cfRule type="expression" priority="5" dxfId="1" stopIfTrue="1">
      <formula>'Freezing capacity A'!$J$20=1</formula>
    </cfRule>
  </conditionalFormatting>
  <conditionalFormatting sqref="I27">
    <cfRule type="expression" priority="6" dxfId="0" stopIfTrue="1">
      <formula>'Freezing capacity A'!$C$20&lt;&gt;0</formula>
    </cfRule>
  </conditionalFormatting>
  <printOptions/>
  <pageMargins left="0.17" right="0.16" top="0.36" bottom="0.39" header="0.21" footer="0.19"/>
  <pageSetup horizontalDpi="600" verticalDpi="600" orientation="portrait" paperSize="9" scale="37"/>
  <headerFooter alignWithMargins="0">
    <oddHeader>&amp;C&amp;F</oddHeader>
    <oddFooter>&amp;C&amp;A</oddFooter>
  </headerFooter>
  <rowBreaks count="1" manualBreakCount="1">
    <brk id="106" max="255" man="1"/>
  </rowBreaks>
  <colBreaks count="1" manualBreakCount="1">
    <brk id="26"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1:BV224"/>
  <sheetViews>
    <sheetView showGridLines="0" zoomScaleSheetLayoutView="73" workbookViewId="0" topLeftCell="A1">
      <selection activeCell="D62" sqref="D62"/>
    </sheetView>
  </sheetViews>
  <sheetFormatPr defaultColWidth="11.57421875" defaultRowHeight="12.75"/>
  <cols>
    <col min="1" max="1" width="29.7109375" style="11" customWidth="1"/>
    <col min="2" max="2" width="20.7109375" style="11" customWidth="1"/>
    <col min="3" max="3" width="18.421875" style="11" customWidth="1"/>
    <col min="4" max="4" width="10.00390625" style="11" customWidth="1"/>
    <col min="5" max="5" width="9.8515625" style="11" customWidth="1"/>
    <col min="6" max="6" width="7.7109375" style="11" customWidth="1"/>
    <col min="7" max="7" width="9.8515625" style="11" customWidth="1"/>
    <col min="8" max="8" width="12.421875" style="11" customWidth="1"/>
    <col min="9" max="9" width="6.28125" style="11" customWidth="1"/>
    <col min="10" max="11" width="7.421875" style="11" customWidth="1"/>
    <col min="12" max="25" width="6.7109375" style="11" customWidth="1"/>
    <col min="26" max="26" width="7.28125" style="11" customWidth="1"/>
    <col min="27" max="16384" width="11.421875" style="11" customWidth="1"/>
  </cols>
  <sheetData>
    <row r="1" spans="1:49" s="5" customFormat="1" ht="18.75" customHeight="1">
      <c r="A1" s="512" t="s">
        <v>181</v>
      </c>
      <c r="B1" s="513"/>
      <c r="C1" s="513"/>
      <c r="D1" s="513"/>
      <c r="E1" s="513"/>
      <c r="F1" s="513"/>
      <c r="G1" s="513"/>
      <c r="H1" s="513"/>
      <c r="I1" s="513"/>
      <c r="J1" s="513"/>
      <c r="K1" s="513"/>
      <c r="L1" s="513"/>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c r="A3" s="480" t="s">
        <v>171</v>
      </c>
      <c r="B3" s="481"/>
      <c r="C3" s="481"/>
      <c r="D3" s="481"/>
      <c r="E3" s="481"/>
      <c r="F3" s="481"/>
      <c r="G3" s="481"/>
      <c r="H3" s="481"/>
      <c r="I3" s="481"/>
      <c r="J3" s="481"/>
      <c r="K3" s="481"/>
      <c r="L3" s="481"/>
      <c r="M3" s="481"/>
      <c r="N3" s="481"/>
      <c r="O3" s="481"/>
      <c r="P3" s="481"/>
      <c r="Q3" s="481"/>
      <c r="R3" s="481"/>
      <c r="S3" s="481"/>
      <c r="T3" s="481"/>
      <c r="U3" s="481"/>
      <c r="V3" s="481"/>
      <c r="W3" s="481"/>
      <c r="X3" s="481"/>
      <c r="Y3" s="481"/>
      <c r="Z3" s="482"/>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5.75" customHeight="1" hidden="1">
      <c r="A4" s="15" t="s">
        <v>1</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8.75">
      <c r="A5" s="483" t="s">
        <v>20</v>
      </c>
      <c r="B5" s="484"/>
      <c r="C5" s="484"/>
      <c r="D5" s="484"/>
      <c r="E5" s="484"/>
      <c r="F5" s="484"/>
      <c r="G5" s="484"/>
      <c r="H5" s="484"/>
      <c r="I5" s="484"/>
      <c r="J5" s="484"/>
      <c r="K5" s="484"/>
      <c r="L5" s="484"/>
      <c r="M5" s="484"/>
      <c r="N5" s="484"/>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26" s="25" customFormat="1" ht="24.75" customHeight="1">
      <c r="A7" s="485" t="s">
        <v>113</v>
      </c>
      <c r="B7" s="486"/>
      <c r="C7" s="486"/>
      <c r="D7" s="486"/>
      <c r="E7" s="486"/>
      <c r="F7" s="486"/>
      <c r="G7" s="486"/>
      <c r="H7" s="486"/>
      <c r="I7" s="486"/>
      <c r="J7" s="486"/>
      <c r="K7" s="486"/>
      <c r="L7" s="486"/>
      <c r="M7" s="486"/>
      <c r="N7" s="23"/>
      <c r="O7" s="23"/>
      <c r="P7" s="23"/>
      <c r="Q7" s="23"/>
      <c r="R7" s="23"/>
      <c r="S7" s="23"/>
      <c r="T7" s="23"/>
      <c r="U7" s="23"/>
      <c r="V7" s="23"/>
      <c r="W7" s="23"/>
      <c r="X7" s="23"/>
      <c r="Y7" s="23"/>
      <c r="Z7" s="24"/>
    </row>
    <row r="8" spans="1:49" s="14" customFormat="1" ht="16.5" customHeight="1">
      <c r="A8" s="487" t="s">
        <v>114</v>
      </c>
      <c r="B8" s="488"/>
      <c r="C8" s="488"/>
      <c r="D8" s="488"/>
      <c r="E8" s="488"/>
      <c r="F8" s="488"/>
      <c r="G8" s="488"/>
      <c r="H8" s="488"/>
      <c r="I8" s="488"/>
      <c r="J8" s="488"/>
      <c r="K8" s="488"/>
      <c r="L8" s="488"/>
      <c r="M8" s="488"/>
      <c r="N8" s="302"/>
      <c r="O8" s="302"/>
      <c r="P8" s="302"/>
      <c r="Q8" s="302"/>
      <c r="R8" s="302"/>
      <c r="S8" s="303"/>
      <c r="T8" s="303"/>
      <c r="U8" s="303"/>
      <c r="V8" s="303"/>
      <c r="W8" s="303"/>
      <c r="X8" s="303"/>
      <c r="Y8" s="303"/>
      <c r="Z8" s="304"/>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6.5" customHeight="1">
      <c r="A9" s="490" t="s">
        <v>133</v>
      </c>
      <c r="B9" s="408"/>
      <c r="C9" s="408"/>
      <c r="D9" s="408"/>
      <c r="E9" s="408"/>
      <c r="F9" s="408"/>
      <c r="G9" s="408"/>
      <c r="H9" s="408"/>
      <c r="I9" s="408"/>
      <c r="J9" s="408"/>
      <c r="K9" s="408"/>
      <c r="L9" s="408"/>
      <c r="M9" s="408"/>
      <c r="N9" s="302"/>
      <c r="O9" s="302"/>
      <c r="P9" s="302"/>
      <c r="Q9" s="302"/>
      <c r="R9" s="302"/>
      <c r="S9" s="303"/>
      <c r="T9" s="303"/>
      <c r="U9" s="303"/>
      <c r="V9" s="303"/>
      <c r="W9" s="303"/>
      <c r="X9" s="303"/>
      <c r="Y9" s="303"/>
      <c r="Z9" s="304"/>
      <c r="AA9" s="13"/>
      <c r="AB9" s="13"/>
      <c r="AC9" s="13"/>
      <c r="AD9" s="13"/>
      <c r="AE9" s="13"/>
      <c r="AF9" s="13"/>
      <c r="AG9" s="13"/>
      <c r="AH9" s="13"/>
      <c r="AI9" s="13"/>
      <c r="AJ9" s="13"/>
      <c r="AK9" s="13"/>
      <c r="AL9" s="13"/>
      <c r="AM9" s="13"/>
      <c r="AN9" s="13"/>
      <c r="AO9" s="13"/>
      <c r="AP9" s="13"/>
      <c r="AQ9" s="13"/>
      <c r="AR9" s="13"/>
      <c r="AS9" s="13"/>
      <c r="AT9" s="13"/>
      <c r="AU9" s="13"/>
      <c r="AV9" s="13"/>
      <c r="AW9" s="13"/>
    </row>
    <row r="10" spans="1:49" s="31" customFormat="1" ht="16.5" customHeight="1">
      <c r="A10" s="463" t="s">
        <v>89</v>
      </c>
      <c r="B10" s="489"/>
      <c r="C10" s="489"/>
      <c r="D10" s="489"/>
      <c r="E10" s="489"/>
      <c r="F10" s="489"/>
      <c r="G10" s="489"/>
      <c r="H10" s="489"/>
      <c r="I10" s="489"/>
      <c r="J10" s="489"/>
      <c r="K10" s="489"/>
      <c r="L10" s="489"/>
      <c r="M10" s="489"/>
      <c r="N10" s="305"/>
      <c r="O10" s="305"/>
      <c r="P10" s="305"/>
      <c r="Q10" s="305"/>
      <c r="R10" s="305"/>
      <c r="S10" s="306"/>
      <c r="T10" s="306"/>
      <c r="U10" s="306"/>
      <c r="V10" s="306"/>
      <c r="W10" s="306"/>
      <c r="X10" s="306"/>
      <c r="Y10" s="306"/>
      <c r="Z10" s="307"/>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31" customFormat="1" ht="15.75" customHeight="1">
      <c r="A11" s="496" t="s">
        <v>134</v>
      </c>
      <c r="B11" s="497"/>
      <c r="C11" s="497"/>
      <c r="D11" s="497"/>
      <c r="E11" s="497"/>
      <c r="F11" s="497"/>
      <c r="G11" s="497"/>
      <c r="H11" s="497"/>
      <c r="I11" s="497"/>
      <c r="J11" s="497"/>
      <c r="K11" s="497"/>
      <c r="L11" s="497"/>
      <c r="M11" s="498"/>
      <c r="N11" s="499"/>
      <c r="O11" s="499"/>
      <c r="P11" s="500"/>
      <c r="Q11" s="500"/>
      <c r="R11" s="500"/>
      <c r="S11" s="500"/>
      <c r="T11" s="500"/>
      <c r="U11" s="500"/>
      <c r="V11" s="500"/>
      <c r="W11" s="28"/>
      <c r="X11" s="28"/>
      <c r="Y11" s="28"/>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31" customFormat="1" ht="15.75" customHeight="1">
      <c r="A12" s="501" t="s">
        <v>170</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3"/>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31" customFormat="1" ht="15.75" customHeight="1">
      <c r="A13" s="514" t="s">
        <v>145</v>
      </c>
      <c r="B13" s="515"/>
      <c r="C13" s="515"/>
      <c r="D13" s="515"/>
      <c r="E13" s="515"/>
      <c r="F13" s="515"/>
      <c r="G13" s="515"/>
      <c r="H13" s="515"/>
      <c r="I13" s="515"/>
      <c r="J13" s="515"/>
      <c r="K13" s="515"/>
      <c r="L13" s="515"/>
      <c r="M13" s="515"/>
      <c r="N13" s="515"/>
      <c r="O13" s="515"/>
      <c r="P13" s="515"/>
      <c r="Q13" s="515"/>
      <c r="R13" s="515"/>
      <c r="S13" s="515"/>
      <c r="T13" s="515"/>
      <c r="U13" s="28"/>
      <c r="V13" s="28"/>
      <c r="W13" s="28"/>
      <c r="X13" s="28"/>
      <c r="Y13" s="28"/>
      <c r="Z13" s="29"/>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49" s="31" customFormat="1" ht="15.75" customHeight="1">
      <c r="A14" s="496" t="s">
        <v>135</v>
      </c>
      <c r="B14" s="497"/>
      <c r="C14" s="497"/>
      <c r="D14" s="497"/>
      <c r="E14" s="497"/>
      <c r="F14" s="497"/>
      <c r="G14" s="497"/>
      <c r="H14" s="497"/>
      <c r="I14" s="497"/>
      <c r="J14" s="497"/>
      <c r="K14" s="497"/>
      <c r="L14" s="498"/>
      <c r="M14" s="498"/>
      <c r="N14" s="499"/>
      <c r="O14" s="499"/>
      <c r="P14" s="499"/>
      <c r="Q14" s="499"/>
      <c r="R14" s="515"/>
      <c r="S14" s="515"/>
      <c r="T14" s="515"/>
      <c r="U14" s="515"/>
      <c r="V14" s="515"/>
      <c r="W14" s="515"/>
      <c r="X14" s="515"/>
      <c r="Y14" s="515"/>
      <c r="Z14" s="516"/>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31" customFormat="1" ht="15.75" customHeight="1">
      <c r="A15" s="514" t="s">
        <v>136</v>
      </c>
      <c r="B15" s="515"/>
      <c r="C15" s="515"/>
      <c r="D15" s="515"/>
      <c r="E15" s="515"/>
      <c r="F15" s="515"/>
      <c r="G15" s="515"/>
      <c r="H15" s="515"/>
      <c r="I15" s="515"/>
      <c r="J15" s="515"/>
      <c r="K15" s="515"/>
      <c r="L15" s="515"/>
      <c r="M15" s="515"/>
      <c r="N15" s="515"/>
      <c r="O15" s="515"/>
      <c r="P15" s="515"/>
      <c r="Q15" s="515"/>
      <c r="R15" s="515"/>
      <c r="S15" s="515"/>
      <c r="T15" s="515"/>
      <c r="U15" s="12"/>
      <c r="V15" s="12"/>
      <c r="W15" s="12"/>
      <c r="X15" s="12"/>
      <c r="Y15" s="12"/>
      <c r="Z15" s="336"/>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31" customFormat="1" ht="16.5" customHeight="1">
      <c r="A16" s="514" t="s">
        <v>142</v>
      </c>
      <c r="B16" s="515"/>
      <c r="C16" s="515"/>
      <c r="D16" s="515"/>
      <c r="E16" s="515"/>
      <c r="F16" s="515"/>
      <c r="G16" s="515"/>
      <c r="H16" s="515"/>
      <c r="I16" s="515"/>
      <c r="J16" s="515"/>
      <c r="K16" s="515"/>
      <c r="L16" s="515"/>
      <c r="M16" s="515"/>
      <c r="N16" s="515"/>
      <c r="O16" s="515"/>
      <c r="P16" s="515"/>
      <c r="Q16" s="515"/>
      <c r="R16" s="515"/>
      <c r="S16" s="515"/>
      <c r="T16" s="515"/>
      <c r="U16" s="32"/>
      <c r="V16" s="32"/>
      <c r="W16" s="32"/>
      <c r="X16" s="32"/>
      <c r="Y16" s="32"/>
      <c r="Z16" s="337"/>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31" customFormat="1" ht="16.5" customHeight="1">
      <c r="A17" s="504" t="s">
        <v>93</v>
      </c>
      <c r="B17" s="497"/>
      <c r="C17" s="497"/>
      <c r="D17" s="497"/>
      <c r="E17" s="497"/>
      <c r="F17" s="497"/>
      <c r="G17" s="497"/>
      <c r="H17" s="497"/>
      <c r="I17" s="497"/>
      <c r="J17" s="497"/>
      <c r="K17" s="497"/>
      <c r="L17" s="497"/>
      <c r="M17" s="497"/>
      <c r="N17" s="26"/>
      <c r="O17" s="26"/>
      <c r="P17" s="26"/>
      <c r="Q17" s="26"/>
      <c r="R17" s="27"/>
      <c r="S17" s="28"/>
      <c r="T17" s="28"/>
      <c r="U17" s="28"/>
      <c r="V17" s="28"/>
      <c r="W17" s="28"/>
      <c r="X17" s="28"/>
      <c r="Y17" s="28"/>
      <c r="Z17" s="29"/>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1" customFormat="1" ht="15.75" customHeight="1" hidden="1">
      <c r="A18" s="33"/>
      <c r="B18" s="26"/>
      <c r="C18" s="26"/>
      <c r="D18" s="26"/>
      <c r="E18" s="34">
        <v>3</v>
      </c>
      <c r="F18" s="35">
        <v>2</v>
      </c>
      <c r="G18" s="26"/>
      <c r="H18" s="26"/>
      <c r="I18" s="26"/>
      <c r="J18" s="26"/>
      <c r="K18" s="26"/>
      <c r="L18" s="26"/>
      <c r="M18" s="26"/>
      <c r="N18" s="26"/>
      <c r="O18" s="26"/>
      <c r="P18" s="26"/>
      <c r="Q18" s="26"/>
      <c r="R18" s="27"/>
      <c r="S18" s="28"/>
      <c r="T18" s="28"/>
      <c r="U18" s="28"/>
      <c r="V18" s="28"/>
      <c r="W18" s="28"/>
      <c r="X18" s="28"/>
      <c r="Y18" s="28"/>
      <c r="Z18" s="29"/>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ht="7.5" customHeight="1">
      <c r="A19" s="36">
        <v>2</v>
      </c>
      <c r="N19" s="37"/>
      <c r="O19" s="37"/>
      <c r="P19" s="37"/>
      <c r="Q19" s="37"/>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54.75" customHeight="1">
      <c r="A20" s="442" t="s">
        <v>137</v>
      </c>
      <c r="B20" s="454"/>
      <c r="C20" s="38"/>
      <c r="D20" s="39"/>
      <c r="E20" s="40"/>
      <c r="F20" s="40"/>
      <c r="G20" s="40"/>
      <c r="H20" s="41"/>
      <c r="I20" s="41"/>
      <c r="J20" s="42"/>
      <c r="K20" s="43"/>
      <c r="L20" s="44"/>
      <c r="M20" s="45"/>
      <c r="N20" s="45"/>
      <c r="O20" s="45"/>
      <c r="P20" s="45"/>
      <c r="Q20" s="45"/>
      <c r="R20" s="46"/>
      <c r="S20" s="47"/>
      <c r="T20" s="47"/>
      <c r="U20" s="47"/>
      <c r="V20" s="47"/>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24" customHeight="1">
      <c r="A21" s="48"/>
      <c r="B21" s="49"/>
      <c r="C21" s="42"/>
      <c r="D21" s="50"/>
      <c r="E21" s="41"/>
      <c r="F21" s="41"/>
      <c r="G21" s="41"/>
      <c r="H21" s="41"/>
      <c r="I21" s="41"/>
      <c r="J21" s="42"/>
      <c r="K21" s="43"/>
      <c r="L21" s="44"/>
      <c r="M21" s="45"/>
      <c r="N21" s="45"/>
      <c r="O21" s="45"/>
      <c r="P21" s="45"/>
      <c r="Q21" s="45"/>
      <c r="R21" s="46"/>
      <c r="S21" s="47"/>
      <c r="T21" s="47"/>
      <c r="U21" s="47"/>
      <c r="V21" s="47"/>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63" customHeight="1">
      <c r="A22" s="442" t="s">
        <v>138</v>
      </c>
      <c r="B22" s="443"/>
      <c r="C22" s="51"/>
      <c r="D22" s="39"/>
      <c r="E22" s="40"/>
      <c r="F22" s="40"/>
      <c r="G22" s="40"/>
      <c r="H22" s="41"/>
      <c r="I22" s="41"/>
      <c r="J22" s="42"/>
      <c r="K22" s="43"/>
      <c r="L22" s="44"/>
      <c r="M22" s="45"/>
      <c r="N22" s="45"/>
      <c r="O22" s="45"/>
      <c r="P22" s="45"/>
      <c r="Q22" s="45"/>
      <c r="R22" s="46"/>
      <c r="S22" s="47"/>
      <c r="T22" s="47"/>
      <c r="U22" s="47"/>
      <c r="V22" s="47"/>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26" s="55" customFormat="1" ht="30" customHeight="1">
      <c r="A23" s="74" t="s">
        <v>172</v>
      </c>
      <c r="B23" s="236"/>
      <c r="C23" s="68"/>
      <c r="D23" s="238"/>
      <c r="E23" s="239"/>
      <c r="F23" s="352"/>
      <c r="G23" s="352"/>
      <c r="H23" s="301"/>
      <c r="I23" s="301"/>
      <c r="J23" s="341"/>
      <c r="K23" s="43"/>
      <c r="L23" s="53"/>
      <c r="M23" s="54"/>
      <c r="N23" s="54"/>
      <c r="O23" s="54"/>
      <c r="P23" s="54"/>
      <c r="Q23" s="54"/>
      <c r="R23" s="47"/>
      <c r="S23" s="47"/>
      <c r="T23" s="47"/>
      <c r="U23" s="47"/>
      <c r="V23" s="47"/>
      <c r="W23" s="8"/>
      <c r="X23" s="8"/>
      <c r="Y23" s="8"/>
      <c r="Z23" s="9"/>
    </row>
    <row r="24" spans="1:49" ht="16.5" customHeight="1">
      <c r="A24" s="361" t="s">
        <v>174</v>
      </c>
      <c r="B24" s="362"/>
      <c r="C24" s="363"/>
      <c r="D24" s="364"/>
      <c r="E24" s="240"/>
      <c r="F24" s="365"/>
      <c r="G24" s="365"/>
      <c r="H24" s="57"/>
      <c r="I24" s="41"/>
      <c r="J24" s="42"/>
      <c r="K24" s="43"/>
      <c r="L24" s="44"/>
      <c r="M24" s="45"/>
      <c r="N24" s="45"/>
      <c r="O24" s="45"/>
      <c r="P24" s="45"/>
      <c r="Q24" s="45"/>
      <c r="R24" s="46"/>
      <c r="S24" s="47"/>
      <c r="T24" s="47"/>
      <c r="U24" s="47"/>
      <c r="V24" s="47"/>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58" customFormat="1" ht="49.5" customHeight="1">
      <c r="A25" s="469" t="s">
        <v>84</v>
      </c>
      <c r="B25" s="470"/>
      <c r="C25" s="358" t="s">
        <v>85</v>
      </c>
      <c r="D25" s="509" t="s">
        <v>86</v>
      </c>
      <c r="E25" s="510"/>
      <c r="F25" s="511"/>
      <c r="G25" s="359" t="s">
        <v>87</v>
      </c>
      <c r="H25" s="360" t="s">
        <v>88</v>
      </c>
      <c r="I25" s="452"/>
      <c r="J25" s="453"/>
      <c r="K25" s="453"/>
      <c r="M25" s="59" t="s">
        <v>2</v>
      </c>
      <c r="N25" s="60"/>
      <c r="O25" s="61"/>
      <c r="R25" s="59"/>
      <c r="S25" s="62"/>
      <c r="T25" s="62"/>
      <c r="U25" s="62"/>
      <c r="V25" s="62"/>
      <c r="W25" s="62"/>
      <c r="X25" s="62"/>
      <c r="Y25" s="62"/>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50" ht="25.5" customHeight="1">
      <c r="A26" s="518" t="s">
        <v>81</v>
      </c>
      <c r="B26" s="519"/>
      <c r="C26" s="65">
        <v>1</v>
      </c>
      <c r="D26" s="505">
        <f>IF(AND(F18=1,E18=1),12,IF(AND(F18=1,E18=2),12,IF(AND(F18=1,E18=3),14,IF(AND(F18=2,E18=1),12,IF(AND(F18=2,E18=2),18,24)))))</f>
        <v>24</v>
      </c>
      <c r="E26" s="473"/>
      <c r="F26" s="474"/>
      <c r="G26" s="66">
        <f>D26*C26</f>
        <v>24</v>
      </c>
      <c r="H26" s="67" t="s">
        <v>175</v>
      </c>
      <c r="I26" s="440"/>
      <c r="J26" s="455"/>
      <c r="K26" s="455"/>
      <c r="M26" s="7"/>
      <c r="N26" s="68"/>
      <c r="O26" s="68"/>
      <c r="P26" s="68"/>
      <c r="Q26" s="68"/>
      <c r="S26" s="7"/>
      <c r="T26" s="8"/>
      <c r="U26" s="8"/>
      <c r="V26" s="8"/>
      <c r="W26" s="8"/>
      <c r="X26" s="8"/>
      <c r="Y26" s="8"/>
      <c r="Z26" s="69"/>
      <c r="AA26" s="7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c r="A27" s="433" t="s">
        <v>82</v>
      </c>
      <c r="B27" s="517"/>
      <c r="C27" s="71">
        <v>1</v>
      </c>
      <c r="D27" s="506">
        <f>IF(F18=1,6,8)</f>
        <v>8</v>
      </c>
      <c r="E27" s="507"/>
      <c r="F27" s="508"/>
      <c r="G27" s="66">
        <f>D27*C27</f>
        <v>8</v>
      </c>
      <c r="H27" s="67" t="s">
        <v>176</v>
      </c>
      <c r="I27" s="440"/>
      <c r="J27" s="441"/>
      <c r="K27" s="441"/>
      <c r="M27" s="7"/>
      <c r="N27" s="68"/>
      <c r="O27" s="68"/>
      <c r="P27" s="68"/>
      <c r="Q27" s="68"/>
      <c r="S27" s="7"/>
      <c r="T27" s="8"/>
      <c r="U27" s="8"/>
      <c r="V27" s="8"/>
      <c r="W27" s="8"/>
      <c r="X27" s="8"/>
      <c r="Y27" s="8"/>
      <c r="Z27" s="69"/>
      <c r="AA27" s="7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c r="A28" s="433" t="s">
        <v>83</v>
      </c>
      <c r="B28" s="517"/>
      <c r="C28" s="72">
        <v>2</v>
      </c>
      <c r="D28" s="506">
        <f>IF(F18=1,6,8)</f>
        <v>8</v>
      </c>
      <c r="E28" s="507"/>
      <c r="F28" s="508"/>
      <c r="G28" s="66">
        <f>D28*C28</f>
        <v>16</v>
      </c>
      <c r="H28" s="73" t="s">
        <v>176</v>
      </c>
      <c r="K28" s="8"/>
      <c r="N28" s="68"/>
      <c r="O28" s="68"/>
      <c r="P28" s="68"/>
      <c r="Q28" s="68"/>
      <c r="S28" s="7"/>
      <c r="T28" s="8"/>
      <c r="U28" s="8"/>
      <c r="V28" s="8"/>
      <c r="W28" s="8"/>
      <c r="X28" s="8"/>
      <c r="Y28" s="8"/>
      <c r="Z28" s="69"/>
      <c r="AA28" s="7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49" s="7" customFormat="1" ht="12" customHeight="1">
      <c r="A29" s="459"/>
      <c r="B29" s="459"/>
      <c r="C29" s="74"/>
      <c r="D29" s="74"/>
      <c r="E29" s="74"/>
      <c r="F29" s="68"/>
      <c r="G29" s="68"/>
      <c r="H29" s="459"/>
      <c r="I29" s="460"/>
      <c r="J29" s="441"/>
      <c r="K29" s="441"/>
      <c r="L29" s="8"/>
      <c r="M29" s="8"/>
      <c r="S29" s="8"/>
      <c r="T29" s="8"/>
      <c r="U29" s="8"/>
      <c r="V29" s="8"/>
      <c r="W29" s="8"/>
      <c r="X29" s="8"/>
      <c r="Y29" s="8"/>
      <c r="Z29" s="69"/>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ht="22.5" customHeight="1">
      <c r="A30" s="435" t="s">
        <v>173</v>
      </c>
      <c r="B30" s="520"/>
      <c r="C30" s="520"/>
      <c r="D30" s="520"/>
      <c r="E30" s="520"/>
      <c r="F30" s="520"/>
      <c r="G30" s="520"/>
      <c r="H30" s="520"/>
      <c r="I30" s="520"/>
      <c r="J30" s="520"/>
      <c r="K30" s="520"/>
      <c r="L30" s="520"/>
      <c r="M30" s="520"/>
      <c r="N30" s="521"/>
      <c r="O30" s="521"/>
      <c r="P30" s="521"/>
      <c r="Q30" s="521"/>
      <c r="R30" s="521"/>
      <c r="S30" s="521"/>
      <c r="T30" s="521"/>
      <c r="U30" s="521"/>
      <c r="V30" s="521"/>
      <c r="W30" s="521"/>
      <c r="X30" s="521"/>
      <c r="Y30" s="522"/>
      <c r="Z30" s="523"/>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7.25" customHeight="1">
      <c r="A31" s="400"/>
      <c r="B31" s="401"/>
      <c r="C31" s="402"/>
      <c r="D31" s="540" t="s">
        <v>53</v>
      </c>
      <c r="E31" s="541"/>
      <c r="F31" s="541"/>
      <c r="G31" s="541"/>
      <c r="H31" s="542"/>
      <c r="I31" s="76"/>
      <c r="J31" s="76"/>
      <c r="K31" s="77"/>
      <c r="L31" s="77"/>
      <c r="M31" s="46"/>
      <c r="N31" s="46"/>
      <c r="O31" s="46"/>
      <c r="P31" s="46"/>
      <c r="Q31" s="46"/>
      <c r="R31" s="46"/>
      <c r="S31" s="47"/>
      <c r="T31" s="47"/>
      <c r="U31" s="47"/>
      <c r="V31" s="47"/>
      <c r="W31" s="47"/>
      <c r="X31" s="47"/>
      <c r="Y31" s="47"/>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7.25" customHeight="1">
      <c r="A32" s="78"/>
      <c r="B32" s="79"/>
      <c r="C32" s="80"/>
      <c r="D32" s="81" t="s">
        <v>30</v>
      </c>
      <c r="E32" s="81" t="s">
        <v>31</v>
      </c>
      <c r="F32" s="81" t="s">
        <v>32</v>
      </c>
      <c r="G32" s="81" t="s">
        <v>33</v>
      </c>
      <c r="H32" s="81" t="s">
        <v>34</v>
      </c>
      <c r="I32" s="76"/>
      <c r="J32" s="80"/>
      <c r="K32" s="46"/>
      <c r="L32" s="46"/>
      <c r="M32" s="46"/>
      <c r="N32" s="46"/>
      <c r="O32" s="46"/>
      <c r="P32" s="46"/>
      <c r="Q32" s="46"/>
      <c r="R32" s="46"/>
      <c r="S32" s="47"/>
      <c r="T32" s="47"/>
      <c r="U32" s="47"/>
      <c r="V32" s="47"/>
      <c r="W32" s="47"/>
      <c r="X32" s="47"/>
      <c r="Y32" s="47"/>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c r="A33" s="403" t="s">
        <v>54</v>
      </c>
      <c r="B33" s="404"/>
      <c r="C33" s="405"/>
      <c r="D33" s="342">
        <f>G27+G26</f>
        <v>32</v>
      </c>
      <c r="E33" s="343">
        <f>IF(E18=1,D33,IF(E18=2,G27,D27))</f>
        <v>8</v>
      </c>
      <c r="F33" s="343">
        <f>IF(E18=1,D33,IF(E18=2,D33,E33))</f>
        <v>8</v>
      </c>
      <c r="G33" s="343">
        <f>IF(E18=1,D33,IF(E18=2,E33,D33))</f>
        <v>32</v>
      </c>
      <c r="H33" s="343" t="s">
        <v>19</v>
      </c>
      <c r="I33" s="82"/>
      <c r="J33" s="83"/>
      <c r="K33" s="84"/>
      <c r="L33" s="84"/>
      <c r="M33" s="84"/>
      <c r="N33" s="84"/>
      <c r="O33" s="84"/>
      <c r="P33" s="84"/>
      <c r="Q33" s="84"/>
      <c r="R33" s="84"/>
      <c r="S33" s="85"/>
      <c r="T33" s="85"/>
      <c r="U33" s="85"/>
      <c r="V33" s="85"/>
      <c r="W33" s="47"/>
      <c r="X33" s="47"/>
      <c r="Y33" s="47"/>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c r="A34" s="403" t="s">
        <v>55</v>
      </c>
      <c r="B34" s="404"/>
      <c r="C34" s="405"/>
      <c r="D34" s="342">
        <f>G28+G26</f>
        <v>40</v>
      </c>
      <c r="E34" s="343">
        <f>IF(E18=1,D34,IF(E18=2,G28,(D28*C28)))</f>
        <v>16</v>
      </c>
      <c r="F34" s="343">
        <f>IF(E18=1,D34,IF(E18=2,D34,E34))</f>
        <v>16</v>
      </c>
      <c r="G34" s="343">
        <f>IF(E18=1,D34,IF(E18=2,E34,D34))</f>
        <v>40</v>
      </c>
      <c r="H34" s="343" t="s">
        <v>19</v>
      </c>
      <c r="I34" s="82"/>
      <c r="J34" s="86"/>
      <c r="K34" s="85"/>
      <c r="L34" s="85"/>
      <c r="M34" s="85"/>
      <c r="N34" s="85"/>
      <c r="O34" s="85"/>
      <c r="P34" s="85"/>
      <c r="Q34" s="85"/>
      <c r="R34" s="85"/>
      <c r="S34" s="85"/>
      <c r="T34" s="85"/>
      <c r="U34" s="85"/>
      <c r="V34" s="85"/>
      <c r="W34" s="47"/>
      <c r="X34" s="47"/>
      <c r="Y34" s="47"/>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c r="A35" s="6"/>
      <c r="B35" s="59"/>
      <c r="C35" s="59"/>
      <c r="D35" s="59"/>
      <c r="E35" s="87"/>
      <c r="F35" s="88"/>
      <c r="G35" s="88"/>
      <c r="H35" s="89"/>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26" s="55" customFormat="1" ht="24.75" customHeight="1">
      <c r="A36" s="383" t="s">
        <v>118</v>
      </c>
      <c r="B36" s="384"/>
      <c r="C36" s="384"/>
      <c r="D36" s="384"/>
      <c r="E36" s="384"/>
      <c r="F36" s="384"/>
      <c r="G36" s="384"/>
      <c r="H36" s="384"/>
      <c r="I36" s="384"/>
      <c r="J36" s="384"/>
      <c r="K36" s="384"/>
      <c r="L36" s="384"/>
      <c r="M36" s="90"/>
      <c r="N36" s="90"/>
      <c r="O36" s="90"/>
      <c r="P36" s="90"/>
      <c r="Q36" s="90"/>
      <c r="R36" s="91"/>
      <c r="S36" s="91"/>
      <c r="T36" s="91"/>
      <c r="U36" s="91"/>
      <c r="V36" s="91"/>
      <c r="W36" s="91"/>
      <c r="X36" s="91"/>
      <c r="Y36" s="91"/>
      <c r="Z36" s="92"/>
    </row>
    <row r="37" spans="1:49" ht="15.75" customHeight="1">
      <c r="A37" s="407" t="s">
        <v>131</v>
      </c>
      <c r="B37" s="408"/>
      <c r="C37" s="408"/>
      <c r="D37" s="408"/>
      <c r="E37" s="408"/>
      <c r="F37" s="408"/>
      <c r="G37" s="408"/>
      <c r="H37" s="408"/>
      <c r="I37" s="320"/>
      <c r="J37" s="320"/>
      <c r="K37" s="320"/>
      <c r="L37" s="320"/>
      <c r="M37" s="320"/>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c r="A38" s="407" t="s">
        <v>132</v>
      </c>
      <c r="B38" s="408"/>
      <c r="C38" s="408"/>
      <c r="D38" s="408"/>
      <c r="E38" s="408"/>
      <c r="F38" s="408"/>
      <c r="G38" s="408"/>
      <c r="H38" s="408"/>
      <c r="I38" s="408"/>
      <c r="J38" s="408"/>
      <c r="K38" s="408"/>
      <c r="L38" s="408"/>
      <c r="M38" s="408"/>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c r="A39" s="94"/>
      <c r="B39" s="93"/>
      <c r="C39" s="93"/>
      <c r="D39" s="93"/>
      <c r="E39" s="93"/>
      <c r="F39" s="93"/>
      <c r="G39" s="93"/>
      <c r="H39" s="93"/>
      <c r="I39" s="93"/>
      <c r="J39" s="93"/>
      <c r="K39" s="93"/>
      <c r="L39" s="93"/>
      <c r="M39" s="93"/>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8.75">
      <c r="A40" s="95" t="s">
        <v>21</v>
      </c>
      <c r="B40" s="543"/>
      <c r="C40" s="410"/>
      <c r="D40" s="96"/>
      <c r="E40" s="96"/>
      <c r="F40" s="93"/>
      <c r="G40" s="93"/>
      <c r="H40" s="93"/>
      <c r="I40" s="93"/>
      <c r="J40" s="93"/>
      <c r="K40" s="93"/>
      <c r="L40" s="93"/>
      <c r="M40" s="93"/>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8.75">
      <c r="A41" s="95"/>
      <c r="B41" s="249"/>
      <c r="C41" s="251"/>
      <c r="D41" s="96"/>
      <c r="E41" s="96"/>
      <c r="F41" s="93"/>
      <c r="G41" s="93"/>
      <c r="H41" s="93"/>
      <c r="I41" s="93"/>
      <c r="J41" s="93"/>
      <c r="K41" s="93"/>
      <c r="L41" s="93"/>
      <c r="M41" s="93"/>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9.5" thickBot="1">
      <c r="A42" s="248" t="s">
        <v>22</v>
      </c>
      <c r="B42" s="7"/>
      <c r="C42" s="250"/>
      <c r="D42" s="7"/>
      <c r="E42" s="7"/>
      <c r="F42" s="7"/>
      <c r="G42" s="7"/>
      <c r="H42" s="7"/>
      <c r="I42" s="7"/>
      <c r="J42" s="7"/>
      <c r="K42" s="7"/>
      <c r="L42" s="7"/>
      <c r="M42" s="7"/>
      <c r="N42" s="7"/>
      <c r="O42" s="7"/>
      <c r="P42" s="7"/>
      <c r="Q42" s="7"/>
      <c r="R42" s="7"/>
      <c r="S42" s="8"/>
      <c r="T42" s="8"/>
      <c r="U42" s="8"/>
      <c r="V42" s="8"/>
      <c r="W42" s="8"/>
      <c r="X42" s="8"/>
      <c r="Y42" s="8"/>
      <c r="Z42" s="9"/>
      <c r="AA42" s="70"/>
      <c r="AB42" s="70"/>
      <c r="AC42" s="70"/>
      <c r="AD42" s="70"/>
      <c r="AE42" s="70"/>
      <c r="AF42" s="70"/>
      <c r="AG42" s="70"/>
      <c r="AH42" s="70"/>
      <c r="AI42" s="70"/>
      <c r="AJ42" s="70"/>
      <c r="AK42" s="70"/>
      <c r="AL42" s="10"/>
      <c r="AM42" s="10"/>
      <c r="AN42" s="10"/>
      <c r="AO42" s="10"/>
      <c r="AP42" s="10"/>
      <c r="AQ42" s="10"/>
      <c r="AR42" s="10"/>
      <c r="AS42" s="10"/>
      <c r="AT42" s="10"/>
      <c r="AU42" s="10"/>
      <c r="AV42" s="10"/>
      <c r="AW42" s="10"/>
    </row>
    <row r="43" spans="1:49" s="58" customFormat="1" ht="19.5" customHeight="1" thickBot="1">
      <c r="A43" s="97" t="s">
        <v>23</v>
      </c>
      <c r="B43" s="98" t="s">
        <v>24</v>
      </c>
      <c r="C43" s="99" t="s">
        <v>179</v>
      </c>
      <c r="D43" s="99" t="s">
        <v>30</v>
      </c>
      <c r="E43" s="99" t="s">
        <v>31</v>
      </c>
      <c r="F43" s="99" t="s">
        <v>32</v>
      </c>
      <c r="G43" s="99" t="s">
        <v>33</v>
      </c>
      <c r="H43" s="99" t="s">
        <v>34</v>
      </c>
      <c r="I43" s="99" t="s">
        <v>35</v>
      </c>
      <c r="J43" s="99" t="s">
        <v>36</v>
      </c>
      <c r="K43" s="99" t="s">
        <v>37</v>
      </c>
      <c r="L43" s="99" t="s">
        <v>38</v>
      </c>
      <c r="M43" s="99" t="s">
        <v>39</v>
      </c>
      <c r="N43" s="99" t="s">
        <v>40</v>
      </c>
      <c r="O43" s="99" t="s">
        <v>52</v>
      </c>
      <c r="P43" s="99" t="s">
        <v>51</v>
      </c>
      <c r="Q43" s="99" t="s">
        <v>50</v>
      </c>
      <c r="R43" s="100" t="s">
        <v>49</v>
      </c>
      <c r="S43" s="100" t="s">
        <v>48</v>
      </c>
      <c r="T43" s="100" t="s">
        <v>47</v>
      </c>
      <c r="U43" s="100" t="s">
        <v>46</v>
      </c>
      <c r="V43" s="100" t="s">
        <v>45</v>
      </c>
      <c r="W43" s="100" t="s">
        <v>44</v>
      </c>
      <c r="X43" s="100" t="s">
        <v>43</v>
      </c>
      <c r="Y43" s="100" t="s">
        <v>42</v>
      </c>
      <c r="Z43" s="101" t="s">
        <v>41</v>
      </c>
      <c r="AA43" s="102"/>
      <c r="AB43" s="102"/>
      <c r="AC43" s="102"/>
      <c r="AD43" s="102"/>
      <c r="AE43" s="102"/>
      <c r="AF43" s="102"/>
      <c r="AG43" s="102"/>
      <c r="AH43" s="102"/>
      <c r="AI43" s="102"/>
      <c r="AJ43" s="102"/>
      <c r="AK43" s="102"/>
      <c r="AL43" s="64"/>
      <c r="AM43" s="64"/>
      <c r="AN43" s="64"/>
      <c r="AO43" s="64"/>
      <c r="AP43" s="64"/>
      <c r="AQ43" s="64"/>
      <c r="AR43" s="64"/>
      <c r="AS43" s="64"/>
      <c r="AT43" s="64"/>
      <c r="AU43" s="64"/>
      <c r="AV43" s="64"/>
      <c r="AW43" s="64"/>
    </row>
    <row r="44" spans="1:49" s="377" customFormat="1" ht="15.75">
      <c r="A44" s="368"/>
      <c r="B44" s="369"/>
      <c r="C44" s="267"/>
      <c r="D44" s="370"/>
      <c r="E44" s="108"/>
      <c r="F44" s="370"/>
      <c r="G44" s="108"/>
      <c r="H44" s="370"/>
      <c r="I44" s="108"/>
      <c r="J44" s="108"/>
      <c r="K44" s="108"/>
      <c r="L44" s="108"/>
      <c r="M44" s="108"/>
      <c r="N44" s="108"/>
      <c r="O44" s="108"/>
      <c r="P44" s="108"/>
      <c r="Q44" s="109"/>
      <c r="R44" s="109"/>
      <c r="S44" s="109"/>
      <c r="T44" s="109"/>
      <c r="U44" s="109"/>
      <c r="V44" s="109"/>
      <c r="W44" s="109"/>
      <c r="X44" s="109"/>
      <c r="Y44" s="109"/>
      <c r="Z44" s="371"/>
      <c r="AA44" s="375"/>
      <c r="AB44" s="375"/>
      <c r="AC44" s="375"/>
      <c r="AD44" s="375"/>
      <c r="AE44" s="375"/>
      <c r="AF44" s="375"/>
      <c r="AG44" s="375"/>
      <c r="AH44" s="375"/>
      <c r="AI44" s="375"/>
      <c r="AJ44" s="375"/>
      <c r="AK44" s="375"/>
      <c r="AL44" s="376"/>
      <c r="AM44" s="376"/>
      <c r="AN44" s="376"/>
      <c r="AO44" s="376"/>
      <c r="AP44" s="376"/>
      <c r="AQ44" s="376"/>
      <c r="AR44" s="376"/>
      <c r="AS44" s="376"/>
      <c r="AT44" s="376"/>
      <c r="AU44" s="376"/>
      <c r="AV44" s="376"/>
      <c r="AW44" s="376"/>
    </row>
    <row r="45" spans="1:49" s="377" customFormat="1" ht="15.75">
      <c r="A45" s="368"/>
      <c r="B45" s="124"/>
      <c r="C45" s="267"/>
      <c r="D45" s="115"/>
      <c r="E45" s="126"/>
      <c r="F45" s="115"/>
      <c r="G45" s="126"/>
      <c r="H45" s="115"/>
      <c r="I45" s="126"/>
      <c r="J45" s="115"/>
      <c r="K45" s="115"/>
      <c r="L45" s="115"/>
      <c r="M45" s="115"/>
      <c r="N45" s="115"/>
      <c r="O45" s="115"/>
      <c r="P45" s="115"/>
      <c r="Q45" s="116"/>
      <c r="R45" s="116"/>
      <c r="S45" s="116"/>
      <c r="T45" s="116"/>
      <c r="U45" s="116"/>
      <c r="V45" s="116"/>
      <c r="W45" s="116"/>
      <c r="X45" s="116"/>
      <c r="Y45" s="116"/>
      <c r="Z45" s="372"/>
      <c r="AA45" s="375"/>
      <c r="AB45" s="375"/>
      <c r="AC45" s="375"/>
      <c r="AD45" s="375"/>
      <c r="AE45" s="375"/>
      <c r="AF45" s="375"/>
      <c r="AG45" s="375"/>
      <c r="AH45" s="375"/>
      <c r="AI45" s="375"/>
      <c r="AJ45" s="375"/>
      <c r="AK45" s="375"/>
      <c r="AL45" s="376"/>
      <c r="AM45" s="376"/>
      <c r="AN45" s="376"/>
      <c r="AO45" s="376"/>
      <c r="AP45" s="376"/>
      <c r="AQ45" s="376"/>
      <c r="AR45" s="376"/>
      <c r="AS45" s="376"/>
      <c r="AT45" s="376"/>
      <c r="AU45" s="376"/>
      <c r="AV45" s="376"/>
      <c r="AW45" s="376"/>
    </row>
    <row r="46" spans="1:49" s="377" customFormat="1" ht="15.75">
      <c r="A46" s="368"/>
      <c r="B46" s="124"/>
      <c r="C46" s="267"/>
      <c r="D46" s="115"/>
      <c r="E46" s="126"/>
      <c r="F46" s="115"/>
      <c r="G46" s="126"/>
      <c r="H46" s="115"/>
      <c r="I46" s="126"/>
      <c r="J46" s="115"/>
      <c r="K46" s="115"/>
      <c r="L46" s="115"/>
      <c r="M46" s="115"/>
      <c r="N46" s="115"/>
      <c r="O46" s="115"/>
      <c r="P46" s="115"/>
      <c r="Q46" s="116"/>
      <c r="R46" s="116"/>
      <c r="S46" s="116"/>
      <c r="T46" s="116"/>
      <c r="U46" s="116"/>
      <c r="V46" s="116"/>
      <c r="W46" s="116"/>
      <c r="X46" s="116"/>
      <c r="Y46" s="116"/>
      <c r="Z46" s="372"/>
      <c r="AA46" s="375"/>
      <c r="AB46" s="375"/>
      <c r="AC46" s="375"/>
      <c r="AD46" s="375"/>
      <c r="AE46" s="375"/>
      <c r="AF46" s="375"/>
      <c r="AG46" s="375"/>
      <c r="AH46" s="375"/>
      <c r="AI46" s="375"/>
      <c r="AJ46" s="375"/>
      <c r="AK46" s="375"/>
      <c r="AL46" s="376"/>
      <c r="AM46" s="376"/>
      <c r="AN46" s="376"/>
      <c r="AO46" s="376"/>
      <c r="AP46" s="376"/>
      <c r="AQ46" s="376"/>
      <c r="AR46" s="376"/>
      <c r="AS46" s="376"/>
      <c r="AT46" s="376"/>
      <c r="AU46" s="376"/>
      <c r="AV46" s="376"/>
      <c r="AW46" s="376"/>
    </row>
    <row r="47" spans="1:49" s="377" customFormat="1" ht="15.75">
      <c r="A47" s="368"/>
      <c r="B47" s="124"/>
      <c r="C47" s="267"/>
      <c r="D47" s="115"/>
      <c r="E47" s="126"/>
      <c r="F47" s="115"/>
      <c r="G47" s="126"/>
      <c r="H47" s="115"/>
      <c r="I47" s="126"/>
      <c r="J47" s="115"/>
      <c r="K47" s="115"/>
      <c r="L47" s="115"/>
      <c r="M47" s="115"/>
      <c r="N47" s="115"/>
      <c r="O47" s="115"/>
      <c r="P47" s="115"/>
      <c r="Q47" s="116"/>
      <c r="R47" s="116"/>
      <c r="S47" s="116"/>
      <c r="T47" s="116"/>
      <c r="U47" s="116"/>
      <c r="V47" s="116"/>
      <c r="W47" s="116"/>
      <c r="X47" s="116"/>
      <c r="Y47" s="116"/>
      <c r="Z47" s="372"/>
      <c r="AA47" s="375"/>
      <c r="AB47" s="375"/>
      <c r="AC47" s="375"/>
      <c r="AD47" s="375"/>
      <c r="AE47" s="375"/>
      <c r="AF47" s="375"/>
      <c r="AG47" s="375"/>
      <c r="AH47" s="375"/>
      <c r="AI47" s="375"/>
      <c r="AJ47" s="375"/>
      <c r="AK47" s="375"/>
      <c r="AL47" s="376"/>
      <c r="AM47" s="376"/>
      <c r="AN47" s="376"/>
      <c r="AO47" s="376"/>
      <c r="AP47" s="376"/>
      <c r="AQ47" s="376"/>
      <c r="AR47" s="376"/>
      <c r="AS47" s="376"/>
      <c r="AT47" s="376"/>
      <c r="AU47" s="376"/>
      <c r="AV47" s="376"/>
      <c r="AW47" s="376"/>
    </row>
    <row r="48" spans="1:49" s="377" customFormat="1" ht="15.75">
      <c r="A48" s="373"/>
      <c r="B48" s="124"/>
      <c r="C48" s="267"/>
      <c r="D48" s="115"/>
      <c r="E48" s="115"/>
      <c r="F48" s="115"/>
      <c r="G48" s="126"/>
      <c r="H48" s="115"/>
      <c r="I48" s="126"/>
      <c r="J48" s="115"/>
      <c r="K48" s="115"/>
      <c r="L48" s="115"/>
      <c r="M48" s="115"/>
      <c r="N48" s="115"/>
      <c r="O48" s="115"/>
      <c r="P48" s="115"/>
      <c r="Q48" s="116"/>
      <c r="R48" s="116"/>
      <c r="S48" s="116"/>
      <c r="T48" s="116"/>
      <c r="U48" s="116"/>
      <c r="V48" s="116"/>
      <c r="W48" s="116"/>
      <c r="X48" s="116"/>
      <c r="Y48" s="116"/>
      <c r="Z48" s="372"/>
      <c r="AA48" s="375"/>
      <c r="AB48" s="375"/>
      <c r="AC48" s="375"/>
      <c r="AD48" s="375"/>
      <c r="AE48" s="375"/>
      <c r="AF48" s="375"/>
      <c r="AG48" s="375"/>
      <c r="AH48" s="375"/>
      <c r="AI48" s="375"/>
      <c r="AJ48" s="375"/>
      <c r="AK48" s="375"/>
      <c r="AL48" s="376"/>
      <c r="AM48" s="376"/>
      <c r="AN48" s="376"/>
      <c r="AO48" s="376"/>
      <c r="AP48" s="376"/>
      <c r="AQ48" s="376"/>
      <c r="AR48" s="376"/>
      <c r="AS48" s="376"/>
      <c r="AT48" s="376"/>
      <c r="AU48" s="376"/>
      <c r="AV48" s="376"/>
      <c r="AW48" s="376"/>
    </row>
    <row r="49" spans="1:49" s="377" customFormat="1" ht="15.75">
      <c r="A49" s="373"/>
      <c r="B49" s="124"/>
      <c r="C49" s="267"/>
      <c r="D49" s="115"/>
      <c r="E49" s="115"/>
      <c r="F49" s="115"/>
      <c r="G49" s="126"/>
      <c r="H49" s="115"/>
      <c r="I49" s="126"/>
      <c r="J49" s="115"/>
      <c r="K49" s="115"/>
      <c r="L49" s="115"/>
      <c r="M49" s="115"/>
      <c r="N49" s="115"/>
      <c r="O49" s="115"/>
      <c r="P49" s="115"/>
      <c r="Q49" s="116"/>
      <c r="R49" s="116"/>
      <c r="S49" s="116"/>
      <c r="T49" s="116"/>
      <c r="U49" s="116"/>
      <c r="V49" s="116"/>
      <c r="W49" s="116"/>
      <c r="X49" s="116"/>
      <c r="Y49" s="116"/>
      <c r="Z49" s="372"/>
      <c r="AA49" s="375"/>
      <c r="AB49" s="375"/>
      <c r="AC49" s="375"/>
      <c r="AD49" s="375"/>
      <c r="AE49" s="375"/>
      <c r="AF49" s="375"/>
      <c r="AG49" s="375"/>
      <c r="AH49" s="375"/>
      <c r="AI49" s="375"/>
      <c r="AJ49" s="375"/>
      <c r="AK49" s="375"/>
      <c r="AL49" s="376"/>
      <c r="AM49" s="376"/>
      <c r="AN49" s="376"/>
      <c r="AO49" s="376"/>
      <c r="AP49" s="376"/>
      <c r="AQ49" s="376"/>
      <c r="AR49" s="376"/>
      <c r="AS49" s="376"/>
      <c r="AT49" s="376"/>
      <c r="AU49" s="376"/>
      <c r="AV49" s="376"/>
      <c r="AW49" s="376"/>
    </row>
    <row r="50" spans="1:49" s="377" customFormat="1" ht="15.75">
      <c r="A50" s="373"/>
      <c r="B50" s="124"/>
      <c r="C50" s="125"/>
      <c r="D50" s="115"/>
      <c r="E50" s="115"/>
      <c r="F50" s="115"/>
      <c r="G50" s="126"/>
      <c r="H50" s="115"/>
      <c r="I50" s="126"/>
      <c r="J50" s="115"/>
      <c r="K50" s="115"/>
      <c r="L50" s="115"/>
      <c r="M50" s="115"/>
      <c r="N50" s="115"/>
      <c r="O50" s="115"/>
      <c r="P50" s="115"/>
      <c r="Q50" s="116"/>
      <c r="R50" s="116"/>
      <c r="S50" s="116"/>
      <c r="T50" s="116"/>
      <c r="U50" s="116"/>
      <c r="V50" s="116"/>
      <c r="W50" s="116"/>
      <c r="X50" s="116"/>
      <c r="Y50" s="116"/>
      <c r="Z50" s="372"/>
      <c r="AA50" s="375"/>
      <c r="AB50" s="375"/>
      <c r="AC50" s="375"/>
      <c r="AD50" s="375"/>
      <c r="AE50" s="375"/>
      <c r="AF50" s="375"/>
      <c r="AG50" s="375"/>
      <c r="AH50" s="375"/>
      <c r="AI50" s="375"/>
      <c r="AJ50" s="375"/>
      <c r="AK50" s="375"/>
      <c r="AL50" s="376"/>
      <c r="AM50" s="376"/>
      <c r="AN50" s="376"/>
      <c r="AO50" s="376"/>
      <c r="AP50" s="376"/>
      <c r="AQ50" s="376"/>
      <c r="AR50" s="376"/>
      <c r="AS50" s="376"/>
      <c r="AT50" s="376"/>
      <c r="AU50" s="376"/>
      <c r="AV50" s="376"/>
      <c r="AW50" s="376"/>
    </row>
    <row r="51" spans="1:49" s="377" customFormat="1" ht="15.75">
      <c r="A51" s="373"/>
      <c r="B51" s="124"/>
      <c r="C51" s="125"/>
      <c r="D51" s="115"/>
      <c r="E51" s="115"/>
      <c r="F51" s="115"/>
      <c r="G51" s="126"/>
      <c r="H51" s="374"/>
      <c r="I51" s="115"/>
      <c r="J51" s="115"/>
      <c r="K51" s="126"/>
      <c r="L51" s="115"/>
      <c r="M51" s="126"/>
      <c r="N51" s="115"/>
      <c r="O51" s="115"/>
      <c r="P51" s="115"/>
      <c r="Q51" s="116"/>
      <c r="R51" s="116"/>
      <c r="S51" s="116"/>
      <c r="T51" s="116"/>
      <c r="U51" s="116"/>
      <c r="V51" s="116"/>
      <c r="W51" s="116"/>
      <c r="X51" s="116"/>
      <c r="Y51" s="116"/>
      <c r="Z51" s="372"/>
      <c r="AA51" s="375"/>
      <c r="AB51" s="375"/>
      <c r="AC51" s="375"/>
      <c r="AD51" s="375"/>
      <c r="AE51" s="375"/>
      <c r="AF51" s="375"/>
      <c r="AG51" s="375"/>
      <c r="AH51" s="375"/>
      <c r="AI51" s="375"/>
      <c r="AJ51" s="375"/>
      <c r="AK51" s="375"/>
      <c r="AL51" s="376"/>
      <c r="AM51" s="376"/>
      <c r="AN51" s="376"/>
      <c r="AO51" s="376"/>
      <c r="AP51" s="376"/>
      <c r="AQ51" s="376"/>
      <c r="AR51" s="376"/>
      <c r="AS51" s="376"/>
      <c r="AT51" s="376"/>
      <c r="AU51" s="376"/>
      <c r="AV51" s="376"/>
      <c r="AW51" s="376"/>
    </row>
    <row r="52" spans="1:49" s="377" customFormat="1" ht="15.75">
      <c r="A52" s="373"/>
      <c r="B52" s="124"/>
      <c r="C52" s="125"/>
      <c r="D52" s="115"/>
      <c r="E52" s="115"/>
      <c r="F52" s="115"/>
      <c r="G52" s="115"/>
      <c r="H52" s="127"/>
      <c r="I52" s="115"/>
      <c r="J52" s="115"/>
      <c r="K52" s="126"/>
      <c r="L52" s="115"/>
      <c r="M52" s="126"/>
      <c r="N52" s="115"/>
      <c r="O52" s="115"/>
      <c r="P52" s="115"/>
      <c r="Q52" s="116"/>
      <c r="R52" s="116"/>
      <c r="S52" s="116"/>
      <c r="T52" s="116"/>
      <c r="U52" s="116"/>
      <c r="V52" s="116"/>
      <c r="W52" s="116"/>
      <c r="X52" s="116"/>
      <c r="Y52" s="116"/>
      <c r="Z52" s="372"/>
      <c r="AA52" s="375"/>
      <c r="AB52" s="375"/>
      <c r="AC52" s="375"/>
      <c r="AD52" s="375"/>
      <c r="AE52" s="375"/>
      <c r="AF52" s="375"/>
      <c r="AG52" s="375"/>
      <c r="AH52" s="375"/>
      <c r="AI52" s="375"/>
      <c r="AJ52" s="375"/>
      <c r="AK52" s="375"/>
      <c r="AL52" s="376"/>
      <c r="AM52" s="376"/>
      <c r="AN52" s="376"/>
      <c r="AO52" s="376"/>
      <c r="AP52" s="376"/>
      <c r="AQ52" s="376"/>
      <c r="AR52" s="376"/>
      <c r="AS52" s="376"/>
      <c r="AT52" s="376"/>
      <c r="AU52" s="376"/>
      <c r="AV52" s="376"/>
      <c r="AW52" s="376"/>
    </row>
    <row r="53" spans="1:49" s="377" customFormat="1" ht="15.75">
      <c r="A53" s="373"/>
      <c r="B53" s="124"/>
      <c r="C53" s="125"/>
      <c r="D53" s="115"/>
      <c r="E53" s="115"/>
      <c r="F53" s="115"/>
      <c r="G53" s="115"/>
      <c r="H53" s="115"/>
      <c r="I53" s="115"/>
      <c r="J53" s="115"/>
      <c r="K53" s="126"/>
      <c r="L53" s="115"/>
      <c r="M53" s="126"/>
      <c r="N53" s="115"/>
      <c r="O53" s="115"/>
      <c r="P53" s="115"/>
      <c r="Q53" s="116"/>
      <c r="R53" s="116"/>
      <c r="S53" s="116"/>
      <c r="T53" s="116"/>
      <c r="U53" s="116"/>
      <c r="V53" s="116"/>
      <c r="W53" s="116"/>
      <c r="X53" s="116"/>
      <c r="Y53" s="116"/>
      <c r="Z53" s="372"/>
      <c r="AA53" s="375"/>
      <c r="AB53" s="375"/>
      <c r="AC53" s="375"/>
      <c r="AD53" s="375"/>
      <c r="AE53" s="375"/>
      <c r="AF53" s="375"/>
      <c r="AG53" s="375"/>
      <c r="AH53" s="375"/>
      <c r="AI53" s="375"/>
      <c r="AJ53" s="375"/>
      <c r="AK53" s="375"/>
      <c r="AL53" s="376"/>
      <c r="AM53" s="376"/>
      <c r="AN53" s="376"/>
      <c r="AO53" s="376"/>
      <c r="AP53" s="376"/>
      <c r="AQ53" s="376"/>
      <c r="AR53" s="376"/>
      <c r="AS53" s="376"/>
      <c r="AT53" s="376"/>
      <c r="AU53" s="376"/>
      <c r="AV53" s="376"/>
      <c r="AW53" s="376"/>
    </row>
    <row r="54" spans="1:49" s="377" customFormat="1" ht="15.75">
      <c r="A54" s="373"/>
      <c r="B54" s="124"/>
      <c r="C54" s="125"/>
      <c r="D54" s="115"/>
      <c r="E54" s="115"/>
      <c r="F54" s="115"/>
      <c r="G54" s="115"/>
      <c r="H54" s="115"/>
      <c r="I54" s="115"/>
      <c r="J54" s="115"/>
      <c r="K54" s="126"/>
      <c r="L54" s="115"/>
      <c r="M54" s="126"/>
      <c r="N54" s="115"/>
      <c r="O54" s="115"/>
      <c r="P54" s="115"/>
      <c r="Q54" s="116"/>
      <c r="R54" s="116"/>
      <c r="S54" s="116"/>
      <c r="T54" s="116"/>
      <c r="U54" s="116"/>
      <c r="V54" s="116"/>
      <c r="W54" s="116"/>
      <c r="X54" s="116"/>
      <c r="Y54" s="116"/>
      <c r="Z54" s="372"/>
      <c r="AA54" s="375"/>
      <c r="AB54" s="375"/>
      <c r="AC54" s="375"/>
      <c r="AD54" s="375"/>
      <c r="AE54" s="375"/>
      <c r="AF54" s="375"/>
      <c r="AG54" s="375"/>
      <c r="AH54" s="375"/>
      <c r="AI54" s="375"/>
      <c r="AJ54" s="375"/>
      <c r="AK54" s="375"/>
      <c r="AL54" s="376"/>
      <c r="AM54" s="376"/>
      <c r="AN54" s="376"/>
      <c r="AO54" s="376"/>
      <c r="AP54" s="376"/>
      <c r="AQ54" s="376"/>
      <c r="AR54" s="376"/>
      <c r="AS54" s="376"/>
      <c r="AT54" s="376"/>
      <c r="AU54" s="376"/>
      <c r="AV54" s="376"/>
      <c r="AW54" s="376"/>
    </row>
    <row r="55" spans="1:49" s="377" customFormat="1" ht="15.75">
      <c r="A55" s="123"/>
      <c r="B55" s="124"/>
      <c r="C55" s="125"/>
      <c r="D55" s="115"/>
      <c r="E55" s="115"/>
      <c r="F55" s="115"/>
      <c r="G55" s="126"/>
      <c r="H55" s="127"/>
      <c r="I55" s="115"/>
      <c r="J55" s="115"/>
      <c r="K55" s="126"/>
      <c r="L55" s="115"/>
      <c r="M55" s="126"/>
      <c r="N55" s="115"/>
      <c r="O55" s="115"/>
      <c r="P55" s="115"/>
      <c r="Q55" s="116"/>
      <c r="R55" s="116"/>
      <c r="S55" s="116"/>
      <c r="T55" s="116"/>
      <c r="U55" s="116"/>
      <c r="V55" s="116"/>
      <c r="W55" s="116"/>
      <c r="X55" s="116"/>
      <c r="Y55" s="116"/>
      <c r="Z55" s="372"/>
      <c r="AA55" s="375"/>
      <c r="AB55" s="375"/>
      <c r="AC55" s="375"/>
      <c r="AD55" s="375"/>
      <c r="AE55" s="375"/>
      <c r="AF55" s="375"/>
      <c r="AG55" s="375"/>
      <c r="AH55" s="375"/>
      <c r="AI55" s="375"/>
      <c r="AJ55" s="375"/>
      <c r="AK55" s="375"/>
      <c r="AL55" s="376"/>
      <c r="AM55" s="376"/>
      <c r="AN55" s="376"/>
      <c r="AO55" s="376"/>
      <c r="AP55" s="376"/>
      <c r="AQ55" s="376"/>
      <c r="AR55" s="376"/>
      <c r="AS55" s="376"/>
      <c r="AT55" s="376"/>
      <c r="AU55" s="376"/>
      <c r="AV55" s="376"/>
      <c r="AW55" s="376"/>
    </row>
    <row r="56" spans="1:49" s="377" customFormat="1" ht="15.75">
      <c r="A56" s="123"/>
      <c r="B56" s="124"/>
      <c r="C56" s="125"/>
      <c r="D56" s="115"/>
      <c r="E56" s="115"/>
      <c r="F56" s="115"/>
      <c r="G56" s="126"/>
      <c r="H56" s="127"/>
      <c r="I56" s="115"/>
      <c r="J56" s="115"/>
      <c r="K56" s="126"/>
      <c r="L56" s="115"/>
      <c r="M56" s="126"/>
      <c r="N56" s="115"/>
      <c r="O56" s="115"/>
      <c r="P56" s="115"/>
      <c r="Q56" s="116"/>
      <c r="R56" s="116"/>
      <c r="S56" s="116"/>
      <c r="T56" s="116"/>
      <c r="U56" s="116"/>
      <c r="V56" s="116"/>
      <c r="W56" s="116"/>
      <c r="X56" s="116"/>
      <c r="Y56" s="116"/>
      <c r="Z56" s="372"/>
      <c r="AA56" s="375"/>
      <c r="AB56" s="375"/>
      <c r="AC56" s="375"/>
      <c r="AD56" s="375"/>
      <c r="AE56" s="375"/>
      <c r="AF56" s="375"/>
      <c r="AG56" s="375"/>
      <c r="AH56" s="375"/>
      <c r="AI56" s="375"/>
      <c r="AJ56" s="375"/>
      <c r="AK56" s="375"/>
      <c r="AL56" s="376"/>
      <c r="AM56" s="376"/>
      <c r="AN56" s="376"/>
      <c r="AO56" s="376"/>
      <c r="AP56" s="376"/>
      <c r="AQ56" s="376"/>
      <c r="AR56" s="376"/>
      <c r="AS56" s="376"/>
      <c r="AT56" s="376"/>
      <c r="AU56" s="376"/>
      <c r="AV56" s="376"/>
      <c r="AW56" s="376"/>
    </row>
    <row r="57" spans="1:49" s="377" customFormat="1" ht="15.75">
      <c r="A57" s="123"/>
      <c r="B57" s="124"/>
      <c r="C57" s="125"/>
      <c r="D57" s="115"/>
      <c r="E57" s="115"/>
      <c r="F57" s="115"/>
      <c r="G57" s="126"/>
      <c r="H57" s="127"/>
      <c r="I57" s="115"/>
      <c r="J57" s="115"/>
      <c r="K57" s="126"/>
      <c r="L57" s="115"/>
      <c r="M57" s="126"/>
      <c r="N57" s="115"/>
      <c r="O57" s="115"/>
      <c r="P57" s="115"/>
      <c r="Q57" s="116"/>
      <c r="R57" s="116"/>
      <c r="S57" s="116"/>
      <c r="T57" s="116"/>
      <c r="U57" s="116"/>
      <c r="V57" s="116"/>
      <c r="W57" s="116"/>
      <c r="X57" s="116"/>
      <c r="Y57" s="116"/>
      <c r="Z57" s="372"/>
      <c r="AA57" s="375"/>
      <c r="AB57" s="375"/>
      <c r="AC57" s="375"/>
      <c r="AD57" s="375"/>
      <c r="AE57" s="375"/>
      <c r="AF57" s="375"/>
      <c r="AG57" s="375"/>
      <c r="AH57" s="375"/>
      <c r="AI57" s="375"/>
      <c r="AJ57" s="375"/>
      <c r="AK57" s="375"/>
      <c r="AL57" s="376"/>
      <c r="AM57" s="376"/>
      <c r="AN57" s="376"/>
      <c r="AO57" s="376"/>
      <c r="AP57" s="376"/>
      <c r="AQ57" s="376"/>
      <c r="AR57" s="376"/>
      <c r="AS57" s="376"/>
      <c r="AT57" s="376"/>
      <c r="AU57" s="376"/>
      <c r="AV57" s="376"/>
      <c r="AW57" s="376"/>
    </row>
    <row r="58" spans="1:49" s="377" customFormat="1" ht="15.75">
      <c r="A58" s="123"/>
      <c r="B58" s="124"/>
      <c r="C58" s="125"/>
      <c r="D58" s="115"/>
      <c r="E58" s="115"/>
      <c r="F58" s="115"/>
      <c r="G58" s="126"/>
      <c r="H58" s="127"/>
      <c r="I58" s="115"/>
      <c r="J58" s="115"/>
      <c r="K58" s="126"/>
      <c r="L58" s="115"/>
      <c r="M58" s="126"/>
      <c r="N58" s="115"/>
      <c r="O58" s="115"/>
      <c r="P58" s="115"/>
      <c r="Q58" s="116"/>
      <c r="R58" s="116"/>
      <c r="S58" s="116"/>
      <c r="T58" s="116"/>
      <c r="U58" s="116"/>
      <c r="V58" s="116"/>
      <c r="W58" s="116"/>
      <c r="X58" s="116"/>
      <c r="Y58" s="116"/>
      <c r="Z58" s="372"/>
      <c r="AA58" s="375"/>
      <c r="AB58" s="375"/>
      <c r="AC58" s="375"/>
      <c r="AD58" s="375"/>
      <c r="AE58" s="375"/>
      <c r="AF58" s="375"/>
      <c r="AG58" s="375"/>
      <c r="AH58" s="375"/>
      <c r="AI58" s="375"/>
      <c r="AJ58" s="375"/>
      <c r="AK58" s="375"/>
      <c r="AL58" s="376"/>
      <c r="AM58" s="376"/>
      <c r="AN58" s="376"/>
      <c r="AO58" s="376"/>
      <c r="AP58" s="376"/>
      <c r="AQ58" s="376"/>
      <c r="AR58" s="376"/>
      <c r="AS58" s="376"/>
      <c r="AT58" s="376"/>
      <c r="AU58" s="376"/>
      <c r="AV58" s="376"/>
      <c r="AW58" s="376"/>
    </row>
    <row r="59" spans="1:49" s="377" customFormat="1" ht="15.75">
      <c r="A59" s="123"/>
      <c r="B59" s="124"/>
      <c r="C59" s="125"/>
      <c r="D59" s="115"/>
      <c r="E59" s="115"/>
      <c r="F59" s="115"/>
      <c r="G59" s="126"/>
      <c r="H59" s="127"/>
      <c r="I59" s="115"/>
      <c r="J59" s="115"/>
      <c r="K59" s="126"/>
      <c r="L59" s="115"/>
      <c r="M59" s="126"/>
      <c r="N59" s="115"/>
      <c r="O59" s="115"/>
      <c r="P59" s="115"/>
      <c r="Q59" s="116"/>
      <c r="R59" s="116"/>
      <c r="S59" s="116"/>
      <c r="T59" s="116"/>
      <c r="U59" s="116"/>
      <c r="V59" s="116"/>
      <c r="W59" s="116"/>
      <c r="X59" s="116"/>
      <c r="Y59" s="116"/>
      <c r="Z59" s="372"/>
      <c r="AA59" s="375"/>
      <c r="AB59" s="375"/>
      <c r="AC59" s="375"/>
      <c r="AD59" s="375"/>
      <c r="AE59" s="375"/>
      <c r="AF59" s="375"/>
      <c r="AG59" s="375"/>
      <c r="AH59" s="375"/>
      <c r="AI59" s="375"/>
      <c r="AJ59" s="375"/>
      <c r="AK59" s="375"/>
      <c r="AL59" s="376"/>
      <c r="AM59" s="376"/>
      <c r="AN59" s="376"/>
      <c r="AO59" s="376"/>
      <c r="AP59" s="376"/>
      <c r="AQ59" s="376"/>
      <c r="AR59" s="376"/>
      <c r="AS59" s="376"/>
      <c r="AT59" s="376"/>
      <c r="AU59" s="376"/>
      <c r="AV59" s="376"/>
      <c r="AW59" s="376"/>
    </row>
    <row r="60" spans="1:49" s="377" customFormat="1" ht="15.75">
      <c r="A60" s="123"/>
      <c r="B60" s="124"/>
      <c r="C60" s="125"/>
      <c r="D60" s="115"/>
      <c r="E60" s="115"/>
      <c r="F60" s="115"/>
      <c r="G60" s="126"/>
      <c r="H60" s="127"/>
      <c r="I60" s="115"/>
      <c r="J60" s="115"/>
      <c r="K60" s="126"/>
      <c r="L60" s="115"/>
      <c r="M60" s="126"/>
      <c r="N60" s="115"/>
      <c r="O60" s="115"/>
      <c r="P60" s="115"/>
      <c r="Q60" s="116"/>
      <c r="R60" s="116"/>
      <c r="S60" s="116"/>
      <c r="T60" s="116"/>
      <c r="U60" s="116"/>
      <c r="V60" s="116"/>
      <c r="W60" s="116"/>
      <c r="X60" s="116"/>
      <c r="Y60" s="116"/>
      <c r="Z60" s="372"/>
      <c r="AA60" s="375"/>
      <c r="AB60" s="375"/>
      <c r="AC60" s="375"/>
      <c r="AD60" s="375"/>
      <c r="AE60" s="375"/>
      <c r="AF60" s="375"/>
      <c r="AG60" s="375"/>
      <c r="AH60" s="375"/>
      <c r="AI60" s="375"/>
      <c r="AJ60" s="375"/>
      <c r="AK60" s="375"/>
      <c r="AL60" s="376"/>
      <c r="AM60" s="376"/>
      <c r="AN60" s="376"/>
      <c r="AO60" s="376"/>
      <c r="AP60" s="376"/>
      <c r="AQ60" s="376"/>
      <c r="AR60" s="376"/>
      <c r="AS60" s="376"/>
      <c r="AT60" s="376"/>
      <c r="AU60" s="376"/>
      <c r="AV60" s="376"/>
      <c r="AW60" s="376"/>
    </row>
    <row r="61" spans="1:49" s="377" customFormat="1" ht="15.75">
      <c r="A61" s="123"/>
      <c r="B61" s="124"/>
      <c r="C61" s="125"/>
      <c r="D61" s="115"/>
      <c r="E61" s="115"/>
      <c r="F61" s="115"/>
      <c r="G61" s="126"/>
      <c r="H61" s="127"/>
      <c r="I61" s="115"/>
      <c r="J61" s="115"/>
      <c r="K61" s="126"/>
      <c r="L61" s="115"/>
      <c r="M61" s="126"/>
      <c r="N61" s="115"/>
      <c r="O61" s="115"/>
      <c r="P61" s="115"/>
      <c r="Q61" s="116"/>
      <c r="R61" s="116"/>
      <c r="S61" s="116"/>
      <c r="T61" s="116"/>
      <c r="U61" s="116"/>
      <c r="V61" s="116"/>
      <c r="W61" s="116"/>
      <c r="X61" s="116"/>
      <c r="Y61" s="116"/>
      <c r="Z61" s="372"/>
      <c r="AA61" s="375"/>
      <c r="AB61" s="375"/>
      <c r="AC61" s="375"/>
      <c r="AD61" s="375"/>
      <c r="AE61" s="375"/>
      <c r="AF61" s="375"/>
      <c r="AG61" s="375"/>
      <c r="AH61" s="375"/>
      <c r="AI61" s="375"/>
      <c r="AJ61" s="375"/>
      <c r="AK61" s="375"/>
      <c r="AL61" s="376"/>
      <c r="AM61" s="376"/>
      <c r="AN61" s="376"/>
      <c r="AO61" s="376"/>
      <c r="AP61" s="376"/>
      <c r="AQ61" s="376"/>
      <c r="AR61" s="376"/>
      <c r="AS61" s="376"/>
      <c r="AT61" s="376"/>
      <c r="AU61" s="376"/>
      <c r="AV61" s="376"/>
      <c r="AW61" s="376"/>
    </row>
    <row r="62" spans="1:49" s="377" customFormat="1" ht="15.75">
      <c r="A62" s="123"/>
      <c r="B62" s="124"/>
      <c r="C62" s="125"/>
      <c r="D62" s="115"/>
      <c r="E62" s="115"/>
      <c r="F62" s="115"/>
      <c r="G62" s="126"/>
      <c r="H62" s="127"/>
      <c r="I62" s="115"/>
      <c r="J62" s="115"/>
      <c r="K62" s="126"/>
      <c r="L62" s="115"/>
      <c r="M62" s="126"/>
      <c r="N62" s="115"/>
      <c r="O62" s="115"/>
      <c r="P62" s="115"/>
      <c r="Q62" s="116"/>
      <c r="R62" s="116"/>
      <c r="S62" s="116"/>
      <c r="T62" s="116"/>
      <c r="U62" s="116"/>
      <c r="V62" s="116"/>
      <c r="W62" s="116"/>
      <c r="X62" s="116"/>
      <c r="Y62" s="116"/>
      <c r="Z62" s="372"/>
      <c r="AA62" s="375"/>
      <c r="AB62" s="375"/>
      <c r="AC62" s="375"/>
      <c r="AD62" s="375"/>
      <c r="AE62" s="375"/>
      <c r="AF62" s="375"/>
      <c r="AG62" s="375"/>
      <c r="AH62" s="375"/>
      <c r="AI62" s="375"/>
      <c r="AJ62" s="375"/>
      <c r="AK62" s="375"/>
      <c r="AL62" s="376"/>
      <c r="AM62" s="376"/>
      <c r="AN62" s="376"/>
      <c r="AO62" s="376"/>
      <c r="AP62" s="376"/>
      <c r="AQ62" s="376"/>
      <c r="AR62" s="376"/>
      <c r="AS62" s="376"/>
      <c r="AT62" s="376"/>
      <c r="AU62" s="376"/>
      <c r="AV62" s="376"/>
      <c r="AW62" s="376"/>
    </row>
    <row r="63" spans="1:49" s="377" customFormat="1" ht="16.5" thickBot="1">
      <c r="A63" s="123"/>
      <c r="B63" s="124"/>
      <c r="C63" s="125"/>
      <c r="D63" s="115"/>
      <c r="E63" s="115"/>
      <c r="F63" s="115"/>
      <c r="G63" s="126"/>
      <c r="H63" s="127"/>
      <c r="I63" s="115"/>
      <c r="J63" s="115"/>
      <c r="K63" s="126"/>
      <c r="L63" s="115"/>
      <c r="M63" s="126"/>
      <c r="N63" s="115"/>
      <c r="O63" s="115"/>
      <c r="P63" s="115"/>
      <c r="Q63" s="116"/>
      <c r="R63" s="116"/>
      <c r="S63" s="116"/>
      <c r="T63" s="116"/>
      <c r="U63" s="116"/>
      <c r="V63" s="116"/>
      <c r="W63" s="116"/>
      <c r="X63" s="116"/>
      <c r="Y63" s="116"/>
      <c r="Z63" s="372"/>
      <c r="AA63" s="375"/>
      <c r="AB63" s="375"/>
      <c r="AC63" s="375"/>
      <c r="AD63" s="375"/>
      <c r="AE63" s="375"/>
      <c r="AF63" s="375"/>
      <c r="AG63" s="375"/>
      <c r="AH63" s="375"/>
      <c r="AI63" s="375"/>
      <c r="AJ63" s="375"/>
      <c r="AK63" s="375"/>
      <c r="AL63" s="376"/>
      <c r="AM63" s="376"/>
      <c r="AN63" s="376"/>
      <c r="AO63" s="376"/>
      <c r="AP63" s="376"/>
      <c r="AQ63" s="376"/>
      <c r="AR63" s="376"/>
      <c r="AS63" s="376"/>
      <c r="AT63" s="376"/>
      <c r="AU63" s="376"/>
      <c r="AV63" s="376"/>
      <c r="AW63" s="376"/>
    </row>
    <row r="64" spans="1:49" s="132" customFormat="1" ht="19.5" customHeight="1" thickBot="1">
      <c r="A64" s="385" t="s">
        <v>56</v>
      </c>
      <c r="B64" s="386"/>
      <c r="C64" s="387"/>
      <c r="D64" s="128">
        <f aca="true" t="shared" si="0" ref="D64:Z64">SUM(D44:D63)</f>
        <v>0</v>
      </c>
      <c r="E64" s="128">
        <f t="shared" si="0"/>
        <v>0</v>
      </c>
      <c r="F64" s="128">
        <f t="shared" si="0"/>
        <v>0</v>
      </c>
      <c r="G64" s="128">
        <f t="shared" si="0"/>
        <v>0</v>
      </c>
      <c r="H64" s="128">
        <f t="shared" si="0"/>
        <v>0</v>
      </c>
      <c r="I64" s="128">
        <f t="shared" si="0"/>
        <v>0</v>
      </c>
      <c r="J64" s="128">
        <f t="shared" si="0"/>
        <v>0</v>
      </c>
      <c r="K64" s="128">
        <f t="shared" si="0"/>
        <v>0</v>
      </c>
      <c r="L64" s="128">
        <f t="shared" si="0"/>
        <v>0</v>
      </c>
      <c r="M64" s="128">
        <f t="shared" si="0"/>
        <v>0</v>
      </c>
      <c r="N64" s="128">
        <f t="shared" si="0"/>
        <v>0</v>
      </c>
      <c r="O64" s="128">
        <f t="shared" si="0"/>
        <v>0</v>
      </c>
      <c r="P64" s="128">
        <f t="shared" si="0"/>
        <v>0</v>
      </c>
      <c r="Q64" s="129">
        <f t="shared" si="0"/>
        <v>0</v>
      </c>
      <c r="R64" s="129">
        <f t="shared" si="0"/>
        <v>0</v>
      </c>
      <c r="S64" s="129">
        <f t="shared" si="0"/>
        <v>0</v>
      </c>
      <c r="T64" s="129">
        <f t="shared" si="0"/>
        <v>0</v>
      </c>
      <c r="U64" s="129">
        <f t="shared" si="0"/>
        <v>0</v>
      </c>
      <c r="V64" s="129">
        <f t="shared" si="0"/>
        <v>0</v>
      </c>
      <c r="W64" s="129">
        <f t="shared" si="0"/>
        <v>0</v>
      </c>
      <c r="X64" s="129">
        <f t="shared" si="0"/>
        <v>0</v>
      </c>
      <c r="Y64" s="129">
        <f t="shared" si="0"/>
        <v>0</v>
      </c>
      <c r="Z64" s="130">
        <f t="shared" si="0"/>
        <v>0</v>
      </c>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row>
    <row r="65" spans="1:49" ht="13.5" customHeight="1">
      <c r="A65" s="6"/>
      <c r="B65" s="59"/>
      <c r="C65" s="59"/>
      <c r="D65" s="59"/>
      <c r="E65" s="133"/>
      <c r="F65" s="133"/>
      <c r="G65" s="133"/>
      <c r="H65" s="133"/>
      <c r="I65" s="133"/>
      <c r="J65" s="133"/>
      <c r="K65" s="133"/>
      <c r="L65" s="133"/>
      <c r="M65" s="133"/>
      <c r="N65" s="133"/>
      <c r="O65" s="133"/>
      <c r="P65" s="133"/>
      <c r="Q65" s="133"/>
      <c r="R65" s="133"/>
      <c r="S65" s="134"/>
      <c r="T65" s="134"/>
      <c r="U65" s="134"/>
      <c r="V65" s="8"/>
      <c r="W65" s="8"/>
      <c r="X65" s="8"/>
      <c r="Y65" s="8"/>
      <c r="Z65" s="9"/>
      <c r="AA65" s="70"/>
      <c r="AB65" s="70"/>
      <c r="AC65" s="70"/>
      <c r="AD65" s="70"/>
      <c r="AE65" s="70"/>
      <c r="AF65" s="70"/>
      <c r="AG65" s="70"/>
      <c r="AH65" s="70"/>
      <c r="AI65" s="70"/>
      <c r="AJ65" s="70"/>
      <c r="AK65" s="70"/>
      <c r="AL65" s="10"/>
      <c r="AM65" s="10"/>
      <c r="AN65" s="10"/>
      <c r="AO65" s="10"/>
      <c r="AP65" s="10"/>
      <c r="AQ65" s="10"/>
      <c r="AR65" s="10"/>
      <c r="AS65" s="10"/>
      <c r="AT65" s="10"/>
      <c r="AU65" s="10"/>
      <c r="AV65" s="10"/>
      <c r="AW65" s="10"/>
    </row>
    <row r="66" spans="1:26" s="138" customFormat="1" ht="24" customHeight="1">
      <c r="A66" s="383" t="s">
        <v>115</v>
      </c>
      <c r="B66" s="384"/>
      <c r="C66" s="384"/>
      <c r="D66" s="384"/>
      <c r="E66" s="384"/>
      <c r="F66" s="384"/>
      <c r="G66" s="384"/>
      <c r="H66" s="384"/>
      <c r="I66" s="384"/>
      <c r="J66" s="384"/>
      <c r="K66" s="384"/>
      <c r="L66" s="384"/>
      <c r="M66" s="135"/>
      <c r="N66" s="136"/>
      <c r="O66" s="136"/>
      <c r="P66" s="136"/>
      <c r="Q66" s="136"/>
      <c r="R66" s="136"/>
      <c r="S66" s="136"/>
      <c r="T66" s="136"/>
      <c r="U66" s="136"/>
      <c r="V66" s="136"/>
      <c r="W66" s="136"/>
      <c r="X66" s="136"/>
      <c r="Y66" s="136"/>
      <c r="Z66" s="137"/>
    </row>
    <row r="67" spans="1:49" s="31" customFormat="1" ht="15.75">
      <c r="A67" s="395" t="s">
        <v>116</v>
      </c>
      <c r="B67" s="396"/>
      <c r="C67" s="396"/>
      <c r="D67" s="396"/>
      <c r="E67" s="396"/>
      <c r="F67" s="396"/>
      <c r="G67" s="396"/>
      <c r="H67" s="396"/>
      <c r="I67" s="396"/>
      <c r="J67" s="396"/>
      <c r="K67" s="396"/>
      <c r="L67" s="396"/>
      <c r="M67" s="396"/>
      <c r="N67" s="396"/>
      <c r="O67" s="139"/>
      <c r="P67" s="139"/>
      <c r="Q67" s="139"/>
      <c r="R67" s="140"/>
      <c r="S67" s="141"/>
      <c r="T67" s="141"/>
      <c r="U67" s="141"/>
      <c r="V67" s="141"/>
      <c r="W67" s="141"/>
      <c r="X67" s="141"/>
      <c r="Y67" s="141"/>
      <c r="Z67" s="142"/>
      <c r="AA67" s="30"/>
      <c r="AB67" s="30"/>
      <c r="AC67" s="30"/>
      <c r="AD67" s="30"/>
      <c r="AE67" s="30"/>
      <c r="AF67" s="30"/>
      <c r="AG67" s="30"/>
      <c r="AH67" s="30"/>
      <c r="AI67" s="30"/>
      <c r="AJ67" s="30"/>
      <c r="AK67" s="30"/>
      <c r="AL67" s="30"/>
      <c r="AM67" s="30"/>
      <c r="AN67" s="30"/>
      <c r="AO67" s="30"/>
      <c r="AP67" s="30"/>
      <c r="AQ67" s="30"/>
      <c r="AR67" s="30"/>
      <c r="AS67" s="30"/>
      <c r="AT67" s="30"/>
      <c r="AU67" s="30"/>
      <c r="AV67" s="30"/>
      <c r="AW67" s="30"/>
    </row>
    <row r="68" spans="1:49" s="31" customFormat="1" ht="15.75">
      <c r="A68" s="143" t="s">
        <v>80</v>
      </c>
      <c r="B68" s="27"/>
      <c r="C68" s="27"/>
      <c r="D68" s="27"/>
      <c r="E68" s="27"/>
      <c r="F68" s="27"/>
      <c r="G68" s="27"/>
      <c r="H68" s="27"/>
      <c r="I68" s="27"/>
      <c r="J68" s="27"/>
      <c r="K68" s="27"/>
      <c r="L68" s="27"/>
      <c r="M68" s="27"/>
      <c r="N68" s="27"/>
      <c r="O68" s="139"/>
      <c r="P68" s="139"/>
      <c r="Q68" s="139"/>
      <c r="R68" s="140"/>
      <c r="S68" s="141"/>
      <c r="T68" s="141"/>
      <c r="U68" s="141"/>
      <c r="V68" s="141"/>
      <c r="W68" s="141"/>
      <c r="X68" s="141"/>
      <c r="Y68" s="141"/>
      <c r="Z68" s="142"/>
      <c r="AA68" s="30"/>
      <c r="AB68" s="30"/>
      <c r="AC68" s="30"/>
      <c r="AD68" s="30"/>
      <c r="AE68" s="30"/>
      <c r="AF68" s="30"/>
      <c r="AG68" s="30"/>
      <c r="AH68" s="30"/>
      <c r="AI68" s="30"/>
      <c r="AJ68" s="30"/>
      <c r="AK68" s="30"/>
      <c r="AL68" s="30"/>
      <c r="AM68" s="30"/>
      <c r="AN68" s="30"/>
      <c r="AO68" s="30"/>
      <c r="AP68" s="30"/>
      <c r="AQ68" s="30"/>
      <c r="AR68" s="30"/>
      <c r="AS68" s="30"/>
      <c r="AT68" s="30"/>
      <c r="AU68" s="30"/>
      <c r="AV68" s="30"/>
      <c r="AW68" s="30"/>
    </row>
    <row r="69" spans="1:49" s="31" customFormat="1" ht="15.75">
      <c r="A69" s="415" t="s">
        <v>79</v>
      </c>
      <c r="B69" s="416"/>
      <c r="C69" s="416"/>
      <c r="D69" s="416"/>
      <c r="E69" s="416"/>
      <c r="F69" s="416"/>
      <c r="G69" s="416"/>
      <c r="H69" s="416"/>
      <c r="I69" s="416"/>
      <c r="J69" s="416"/>
      <c r="K69" s="416"/>
      <c r="L69" s="416"/>
      <c r="M69" s="416"/>
      <c r="N69" s="416"/>
      <c r="O69" s="417"/>
      <c r="P69" s="417"/>
      <c r="Q69" s="417"/>
      <c r="R69" s="417"/>
      <c r="S69" s="417"/>
      <c r="T69" s="417"/>
      <c r="U69" s="417"/>
      <c r="V69" s="417"/>
      <c r="W69" s="417"/>
      <c r="X69" s="417"/>
      <c r="Y69" s="417"/>
      <c r="Z69" s="142"/>
      <c r="AA69" s="30"/>
      <c r="AB69" s="30"/>
      <c r="AC69" s="30"/>
      <c r="AD69" s="30"/>
      <c r="AE69" s="30"/>
      <c r="AF69" s="30"/>
      <c r="AG69" s="30"/>
      <c r="AH69" s="30"/>
      <c r="AI69" s="30"/>
      <c r="AJ69" s="30"/>
      <c r="AK69" s="30"/>
      <c r="AL69" s="30"/>
      <c r="AM69" s="30"/>
      <c r="AN69" s="30"/>
      <c r="AO69" s="30"/>
      <c r="AP69" s="30"/>
      <c r="AQ69" s="30"/>
      <c r="AR69" s="30"/>
      <c r="AS69" s="30"/>
      <c r="AT69" s="30"/>
      <c r="AU69" s="30"/>
      <c r="AV69" s="30"/>
      <c r="AW69" s="30"/>
    </row>
    <row r="70" spans="1:49" s="31" customFormat="1" ht="15.75">
      <c r="A70" s="244"/>
      <c r="B70" s="242"/>
      <c r="C70" s="242"/>
      <c r="D70" s="242"/>
      <c r="E70" s="242"/>
      <c r="F70" s="242"/>
      <c r="G70" s="242"/>
      <c r="H70" s="242"/>
      <c r="I70" s="242"/>
      <c r="J70" s="242"/>
      <c r="K70" s="242"/>
      <c r="L70" s="242"/>
      <c r="M70" s="242"/>
      <c r="N70" s="242"/>
      <c r="O70" s="243"/>
      <c r="P70" s="243"/>
      <c r="Q70" s="243"/>
      <c r="R70" s="243"/>
      <c r="S70" s="243"/>
      <c r="T70" s="243"/>
      <c r="U70" s="243"/>
      <c r="V70" s="243"/>
      <c r="W70" s="243"/>
      <c r="X70" s="243"/>
      <c r="Y70" s="243"/>
      <c r="Z70" s="142"/>
      <c r="AA70" s="30"/>
      <c r="AB70" s="30"/>
      <c r="AC70" s="30"/>
      <c r="AD70" s="30"/>
      <c r="AE70" s="30"/>
      <c r="AF70" s="30"/>
      <c r="AG70" s="30"/>
      <c r="AH70" s="30"/>
      <c r="AI70" s="30"/>
      <c r="AJ70" s="30"/>
      <c r="AK70" s="30"/>
      <c r="AL70" s="30"/>
      <c r="AM70" s="30"/>
      <c r="AN70" s="30"/>
      <c r="AO70" s="30"/>
      <c r="AP70" s="30"/>
      <c r="AQ70" s="30"/>
      <c r="AR70" s="30"/>
      <c r="AS70" s="30"/>
      <c r="AT70" s="30"/>
      <c r="AU70" s="30"/>
      <c r="AV70" s="30"/>
      <c r="AW70" s="30"/>
    </row>
    <row r="71" spans="1:49" s="61" customFormat="1" ht="19.5" customHeight="1" thickBot="1">
      <c r="A71" s="248" t="s">
        <v>62</v>
      </c>
      <c r="B71" s="145"/>
      <c r="C71" s="145"/>
      <c r="D71" s="145"/>
      <c r="E71" s="60"/>
      <c r="F71" s="7"/>
      <c r="G71" s="7"/>
      <c r="H71" s="146"/>
      <c r="I71" s="146"/>
      <c r="J71" s="87"/>
      <c r="K71" s="147"/>
      <c r="L71" s="147"/>
      <c r="M71" s="147"/>
      <c r="N71" s="148"/>
      <c r="O71" s="148"/>
      <c r="P71" s="148"/>
      <c r="Q71" s="148"/>
      <c r="R71" s="148"/>
      <c r="S71" s="149"/>
      <c r="T71" s="149"/>
      <c r="U71" s="149"/>
      <c r="V71" s="149"/>
      <c r="W71" s="149"/>
      <c r="X71" s="149"/>
      <c r="Y71" s="149"/>
      <c r="Z71" s="150"/>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row>
    <row r="72" spans="1:49" s="61" customFormat="1" ht="15.75">
      <c r="A72" s="526" t="s">
        <v>60</v>
      </c>
      <c r="B72" s="529" t="s">
        <v>61</v>
      </c>
      <c r="C72" s="532" t="s">
        <v>57</v>
      </c>
      <c r="D72" s="533"/>
      <c r="E72" s="544" t="s">
        <v>58</v>
      </c>
      <c r="F72" s="545"/>
      <c r="G72" s="545"/>
      <c r="H72" s="546"/>
      <c r="I72" s="148"/>
      <c r="J72" s="148"/>
      <c r="K72" s="152"/>
      <c r="L72" s="152"/>
      <c r="M72" s="147"/>
      <c r="N72" s="148"/>
      <c r="O72" s="148"/>
      <c r="P72" s="148"/>
      <c r="Q72" s="148"/>
      <c r="R72" s="148"/>
      <c r="S72" s="149"/>
      <c r="T72" s="149"/>
      <c r="U72" s="149"/>
      <c r="V72" s="149"/>
      <c r="W72" s="149"/>
      <c r="X72" s="149"/>
      <c r="Y72" s="149"/>
      <c r="Z72" s="150"/>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row>
    <row r="73" spans="1:49" s="61" customFormat="1" ht="22.5" customHeight="1">
      <c r="A73" s="527"/>
      <c r="B73" s="530"/>
      <c r="C73" s="534"/>
      <c r="D73" s="535"/>
      <c r="E73" s="536" t="s">
        <v>5</v>
      </c>
      <c r="F73" s="537"/>
      <c r="G73" s="538" t="s">
        <v>59</v>
      </c>
      <c r="H73" s="539"/>
      <c r="I73" s="148"/>
      <c r="J73" s="148"/>
      <c r="K73" s="37"/>
      <c r="L73" s="37"/>
      <c r="M73" s="147"/>
      <c r="N73" s="148"/>
      <c r="O73" s="148"/>
      <c r="P73" s="148"/>
      <c r="Q73" s="148"/>
      <c r="R73" s="148"/>
      <c r="S73" s="149"/>
      <c r="T73" s="149"/>
      <c r="U73" s="149"/>
      <c r="V73" s="149"/>
      <c r="W73" s="149"/>
      <c r="X73" s="149"/>
      <c r="Y73" s="149"/>
      <c r="Z73" s="150"/>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row>
    <row r="74" spans="1:49" s="61" customFormat="1" ht="62.25" customHeight="1" thickBot="1">
      <c r="A74" s="528"/>
      <c r="B74" s="531"/>
      <c r="C74" s="291" t="s">
        <v>6</v>
      </c>
      <c r="D74" s="292" t="s">
        <v>63</v>
      </c>
      <c r="E74" s="293" t="s">
        <v>64</v>
      </c>
      <c r="F74" s="294" t="s">
        <v>7</v>
      </c>
      <c r="G74" s="295" t="s">
        <v>64</v>
      </c>
      <c r="H74" s="294" t="s">
        <v>7</v>
      </c>
      <c r="I74" s="148"/>
      <c r="J74" s="148"/>
      <c r="K74" s="37"/>
      <c r="L74" s="37"/>
      <c r="M74" s="147"/>
      <c r="N74" s="148"/>
      <c r="O74" s="148"/>
      <c r="P74" s="148"/>
      <c r="Q74" s="148"/>
      <c r="R74" s="148"/>
      <c r="S74" s="149"/>
      <c r="T74" s="149"/>
      <c r="U74" s="149"/>
      <c r="V74" s="149"/>
      <c r="W74" s="149"/>
      <c r="X74" s="149"/>
      <c r="Y74" s="149"/>
      <c r="Z74" s="150"/>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row>
    <row r="75" spans="1:49" s="61" customFormat="1" ht="15" customHeight="1">
      <c r="A75" s="153" t="s">
        <v>8</v>
      </c>
      <c r="B75" s="154"/>
      <c r="C75" s="155">
        <v>32.4</v>
      </c>
      <c r="D75" s="156">
        <f aca="true" t="shared" si="1" ref="D75:D84">SUM(C75/0.6)*B75</f>
        <v>0</v>
      </c>
      <c r="E75" s="155">
        <v>323</v>
      </c>
      <c r="F75" s="157">
        <f aca="true" t="shared" si="2" ref="F75:F84">SUM(E75*B75)</f>
        <v>0</v>
      </c>
      <c r="G75" s="158">
        <f aca="true" t="shared" si="3" ref="G75:G84">E75</f>
        <v>323</v>
      </c>
      <c r="H75" s="159">
        <f aca="true" t="shared" si="4" ref="H75:H84">SUM(G75*B75)</f>
        <v>0</v>
      </c>
      <c r="I75" s="148"/>
      <c r="J75" s="148"/>
      <c r="K75" s="160"/>
      <c r="L75" s="160"/>
      <c r="M75" s="147"/>
      <c r="N75" s="148"/>
      <c r="O75" s="148"/>
      <c r="P75" s="148"/>
      <c r="Q75" s="148"/>
      <c r="R75" s="148"/>
      <c r="S75" s="149"/>
      <c r="T75" s="149"/>
      <c r="U75" s="149"/>
      <c r="V75" s="149"/>
      <c r="W75" s="149"/>
      <c r="X75" s="149"/>
      <c r="Y75" s="149"/>
      <c r="Z75" s="150"/>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row>
    <row r="76" spans="1:49" s="61" customFormat="1" ht="15.75">
      <c r="A76" s="153" t="s">
        <v>9</v>
      </c>
      <c r="B76" s="161"/>
      <c r="C76" s="162">
        <v>22.3</v>
      </c>
      <c r="D76" s="163">
        <f t="shared" si="1"/>
        <v>0</v>
      </c>
      <c r="E76" s="162">
        <v>213</v>
      </c>
      <c r="F76" s="164">
        <f t="shared" si="2"/>
        <v>0</v>
      </c>
      <c r="G76" s="158">
        <f t="shared" si="3"/>
        <v>213</v>
      </c>
      <c r="H76" s="165">
        <f t="shared" si="4"/>
        <v>0</v>
      </c>
      <c r="I76" s="148"/>
      <c r="J76" s="148"/>
      <c r="K76" s="160"/>
      <c r="L76" s="160"/>
      <c r="M76" s="147"/>
      <c r="N76" s="148"/>
      <c r="O76" s="148"/>
      <c r="P76" s="148"/>
      <c r="Q76" s="148"/>
      <c r="R76" s="148"/>
      <c r="S76" s="149"/>
      <c r="T76" s="149"/>
      <c r="U76" s="149"/>
      <c r="V76" s="149"/>
      <c r="W76" s="149"/>
      <c r="X76" s="149"/>
      <c r="Y76" s="149"/>
      <c r="Z76" s="150"/>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row>
    <row r="77" spans="1:49" s="61" customFormat="1" ht="15.75">
      <c r="A77" s="153" t="s">
        <v>10</v>
      </c>
      <c r="B77" s="161"/>
      <c r="C77" s="162">
        <v>17.5</v>
      </c>
      <c r="D77" s="163">
        <f t="shared" si="1"/>
        <v>0</v>
      </c>
      <c r="E77" s="162">
        <v>111</v>
      </c>
      <c r="F77" s="164">
        <f t="shared" si="2"/>
        <v>0</v>
      </c>
      <c r="G77" s="158">
        <f t="shared" si="3"/>
        <v>111</v>
      </c>
      <c r="H77" s="165">
        <f t="shared" si="4"/>
        <v>0</v>
      </c>
      <c r="I77" s="148"/>
      <c r="J77" s="148"/>
      <c r="K77" s="160"/>
      <c r="L77" s="160"/>
      <c r="M77" s="147"/>
      <c r="N77" s="148"/>
      <c r="O77" s="148"/>
      <c r="P77" s="148"/>
      <c r="Q77" s="148"/>
      <c r="R77" s="148"/>
      <c r="S77" s="149"/>
      <c r="T77" s="149"/>
      <c r="U77" s="149"/>
      <c r="V77" s="149"/>
      <c r="W77" s="149"/>
      <c r="X77" s="149"/>
      <c r="Y77" s="149"/>
      <c r="Z77" s="150"/>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5" customFormat="1" ht="15.75">
      <c r="A78" s="166"/>
      <c r="B78" s="161"/>
      <c r="C78" s="167"/>
      <c r="D78" s="163">
        <f t="shared" si="1"/>
        <v>0</v>
      </c>
      <c r="E78" s="167"/>
      <c r="F78" s="164">
        <f t="shared" si="2"/>
        <v>0</v>
      </c>
      <c r="G78" s="158">
        <f t="shared" si="3"/>
        <v>0</v>
      </c>
      <c r="H78" s="165">
        <f t="shared" si="4"/>
        <v>0</v>
      </c>
      <c r="I78" s="146"/>
      <c r="J78" s="146"/>
      <c r="K78" s="160"/>
      <c r="L78" s="160"/>
      <c r="M78" s="146"/>
      <c r="N78" s="146"/>
      <c r="O78" s="146"/>
      <c r="P78" s="146"/>
      <c r="Q78" s="146"/>
      <c r="R78" s="146"/>
      <c r="S78" s="168"/>
      <c r="T78" s="168"/>
      <c r="U78" s="168"/>
      <c r="V78" s="168"/>
      <c r="W78" s="168"/>
      <c r="X78" s="168"/>
      <c r="Y78" s="168"/>
      <c r="Z78" s="169"/>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5.75">
      <c r="A79" s="170"/>
      <c r="B79" s="161"/>
      <c r="C79" s="167"/>
      <c r="D79" s="163">
        <f t="shared" si="1"/>
        <v>0</v>
      </c>
      <c r="E79" s="167"/>
      <c r="F79" s="164">
        <f t="shared" si="2"/>
        <v>0</v>
      </c>
      <c r="G79" s="158">
        <f t="shared" si="3"/>
        <v>0</v>
      </c>
      <c r="H79" s="165">
        <f t="shared" si="4"/>
        <v>0</v>
      </c>
      <c r="I79" s="146"/>
      <c r="J79" s="146"/>
      <c r="K79" s="160"/>
      <c r="L79" s="160"/>
      <c r="M79" s="146"/>
      <c r="N79" s="146"/>
      <c r="O79" s="146"/>
      <c r="P79" s="146"/>
      <c r="Q79" s="146"/>
      <c r="R79" s="146"/>
      <c r="S79" s="168"/>
      <c r="T79" s="168"/>
      <c r="U79" s="168"/>
      <c r="V79" s="168"/>
      <c r="W79" s="168"/>
      <c r="X79" s="168"/>
      <c r="Y79" s="168"/>
      <c r="Z79" s="169"/>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5.75">
      <c r="A80" s="170"/>
      <c r="B80" s="161"/>
      <c r="C80" s="167"/>
      <c r="D80" s="163">
        <f t="shared" si="1"/>
        <v>0</v>
      </c>
      <c r="E80" s="167"/>
      <c r="F80" s="164">
        <f t="shared" si="2"/>
        <v>0</v>
      </c>
      <c r="G80" s="158">
        <f t="shared" si="3"/>
        <v>0</v>
      </c>
      <c r="H80" s="165">
        <f t="shared" si="4"/>
        <v>0</v>
      </c>
      <c r="I80" s="146"/>
      <c r="J80" s="146"/>
      <c r="K80" s="160"/>
      <c r="L80" s="160"/>
      <c r="M80" s="146"/>
      <c r="N80" s="146"/>
      <c r="O80" s="146"/>
      <c r="P80" s="146"/>
      <c r="Q80" s="146"/>
      <c r="R80" s="146"/>
      <c r="S80" s="168"/>
      <c r="T80" s="168"/>
      <c r="U80" s="168"/>
      <c r="V80" s="168"/>
      <c r="W80" s="168"/>
      <c r="X80" s="168"/>
      <c r="Y80" s="168"/>
      <c r="Z80" s="169"/>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5.75">
      <c r="A81" s="170"/>
      <c r="B81" s="161"/>
      <c r="C81" s="167"/>
      <c r="D81" s="163">
        <f t="shared" si="1"/>
        <v>0</v>
      </c>
      <c r="E81" s="167"/>
      <c r="F81" s="164">
        <f t="shared" si="2"/>
        <v>0</v>
      </c>
      <c r="G81" s="158">
        <f t="shared" si="3"/>
        <v>0</v>
      </c>
      <c r="H81" s="165">
        <f t="shared" si="4"/>
        <v>0</v>
      </c>
      <c r="I81" s="146"/>
      <c r="J81" s="146"/>
      <c r="K81" s="160"/>
      <c r="L81" s="160"/>
      <c r="M81" s="146"/>
      <c r="N81" s="146"/>
      <c r="O81" s="146"/>
      <c r="P81" s="146"/>
      <c r="Q81" s="146"/>
      <c r="R81" s="146"/>
      <c r="S81" s="168"/>
      <c r="T81" s="168"/>
      <c r="U81" s="168"/>
      <c r="V81" s="168"/>
      <c r="W81" s="168"/>
      <c r="X81" s="168"/>
      <c r="Y81" s="168"/>
      <c r="Z81" s="169"/>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5.75">
      <c r="A82" s="170"/>
      <c r="B82" s="161"/>
      <c r="C82" s="167"/>
      <c r="D82" s="163">
        <f t="shared" si="1"/>
        <v>0</v>
      </c>
      <c r="E82" s="167"/>
      <c r="F82" s="164">
        <f t="shared" si="2"/>
        <v>0</v>
      </c>
      <c r="G82" s="158">
        <f t="shared" si="3"/>
        <v>0</v>
      </c>
      <c r="H82" s="165">
        <f t="shared" si="4"/>
        <v>0</v>
      </c>
      <c r="I82" s="146"/>
      <c r="J82" s="146"/>
      <c r="K82" s="160"/>
      <c r="L82" s="160"/>
      <c r="M82" s="146"/>
      <c r="N82" s="146"/>
      <c r="O82" s="146"/>
      <c r="P82" s="146"/>
      <c r="Q82" s="146"/>
      <c r="R82" s="146"/>
      <c r="S82" s="168"/>
      <c r="T82" s="168"/>
      <c r="U82" s="168"/>
      <c r="V82" s="168"/>
      <c r="W82" s="168"/>
      <c r="X82" s="168"/>
      <c r="Y82" s="168"/>
      <c r="Z82" s="169"/>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5.75">
      <c r="A83" s="170"/>
      <c r="B83" s="161"/>
      <c r="C83" s="167"/>
      <c r="D83" s="163">
        <f t="shared" si="1"/>
        <v>0</v>
      </c>
      <c r="E83" s="167"/>
      <c r="F83" s="164">
        <f t="shared" si="2"/>
        <v>0</v>
      </c>
      <c r="G83" s="158">
        <f t="shared" si="3"/>
        <v>0</v>
      </c>
      <c r="H83" s="165">
        <f t="shared" si="4"/>
        <v>0</v>
      </c>
      <c r="I83" s="146"/>
      <c r="J83" s="146"/>
      <c r="K83" s="160"/>
      <c r="L83" s="160"/>
      <c r="M83" s="146"/>
      <c r="N83" s="146"/>
      <c r="O83" s="146"/>
      <c r="P83" s="146"/>
      <c r="Q83" s="146"/>
      <c r="R83" s="146"/>
      <c r="S83" s="168"/>
      <c r="T83" s="168"/>
      <c r="U83" s="168"/>
      <c r="V83" s="168"/>
      <c r="W83" s="168"/>
      <c r="X83" s="168"/>
      <c r="Y83" s="168"/>
      <c r="Z83" s="169"/>
      <c r="AA83" s="4"/>
      <c r="AB83" s="4"/>
      <c r="AC83" s="4"/>
      <c r="AD83" s="4"/>
      <c r="AE83" s="4"/>
      <c r="AF83" s="4"/>
      <c r="AG83" s="4"/>
      <c r="AH83" s="4"/>
      <c r="AI83" s="4"/>
      <c r="AJ83" s="4"/>
      <c r="AK83" s="4"/>
      <c r="AL83" s="4"/>
      <c r="AM83" s="4"/>
      <c r="AN83" s="4"/>
      <c r="AO83" s="4"/>
      <c r="AP83" s="4"/>
      <c r="AQ83" s="4"/>
      <c r="AR83" s="4"/>
      <c r="AS83" s="4"/>
      <c r="AT83" s="4"/>
      <c r="AU83" s="4"/>
      <c r="AV83" s="4"/>
      <c r="AW83" s="4"/>
    </row>
    <row r="84" spans="1:49" s="61" customFormat="1" ht="21" customHeight="1" thickBot="1">
      <c r="A84" s="171"/>
      <c r="B84" s="172"/>
      <c r="C84" s="173"/>
      <c r="D84" s="163">
        <f t="shared" si="1"/>
        <v>0</v>
      </c>
      <c r="E84" s="173"/>
      <c r="F84" s="174">
        <f t="shared" si="2"/>
        <v>0</v>
      </c>
      <c r="G84" s="158">
        <f t="shared" si="3"/>
        <v>0</v>
      </c>
      <c r="H84" s="175">
        <f t="shared" si="4"/>
        <v>0</v>
      </c>
      <c r="I84" s="148"/>
      <c r="J84" s="148"/>
      <c r="K84" s="176"/>
      <c r="L84" s="160"/>
      <c r="M84" s="147"/>
      <c r="N84" s="7"/>
      <c r="O84" s="7"/>
      <c r="P84" s="7"/>
      <c r="Q84" s="7"/>
      <c r="R84" s="148"/>
      <c r="S84" s="149"/>
      <c r="T84" s="149"/>
      <c r="U84" s="149"/>
      <c r="V84" s="149"/>
      <c r="W84" s="149"/>
      <c r="X84" s="149"/>
      <c r="Y84" s="149"/>
      <c r="Z84" s="150"/>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row>
    <row r="85" spans="1:49" s="5" customFormat="1" ht="24.75" customHeight="1" thickBot="1">
      <c r="A85" s="177" t="s">
        <v>11</v>
      </c>
      <c r="B85" s="178"/>
      <c r="C85" s="179">
        <f aca="true" t="shared" si="5" ref="C85:H85">SUM(C75:C84)</f>
        <v>72.2</v>
      </c>
      <c r="D85" s="180">
        <f t="shared" si="5"/>
        <v>0</v>
      </c>
      <c r="E85" s="181">
        <f t="shared" si="5"/>
        <v>647</v>
      </c>
      <c r="F85" s="182">
        <f t="shared" si="5"/>
        <v>0</v>
      </c>
      <c r="G85" s="183">
        <f t="shared" si="5"/>
        <v>647</v>
      </c>
      <c r="H85" s="184">
        <f t="shared" si="5"/>
        <v>0</v>
      </c>
      <c r="I85" s="146"/>
      <c r="J85" s="146"/>
      <c r="K85" s="185"/>
      <c r="L85" s="185"/>
      <c r="M85" s="146"/>
      <c r="N85" s="146"/>
      <c r="O85" s="146"/>
      <c r="P85" s="146"/>
      <c r="Q85" s="146"/>
      <c r="R85" s="146"/>
      <c r="S85" s="168"/>
      <c r="T85" s="168"/>
      <c r="U85" s="168"/>
      <c r="V85" s="168"/>
      <c r="W85" s="168"/>
      <c r="X85" s="168"/>
      <c r="Y85" s="168"/>
      <c r="Z85" s="169"/>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c r="A86" s="144"/>
      <c r="B86" s="186"/>
      <c r="C86" s="186"/>
      <c r="D86" s="186"/>
      <c r="E86" s="60"/>
      <c r="F86" s="187"/>
      <c r="G86" s="60"/>
      <c r="H86" s="68"/>
      <c r="I86" s="68"/>
      <c r="J86" s="68"/>
      <c r="K86" s="185"/>
      <c r="L86" s="185"/>
      <c r="M86" s="146"/>
      <c r="N86" s="146"/>
      <c r="O86" s="146"/>
      <c r="P86" s="146"/>
      <c r="Q86" s="146"/>
      <c r="R86" s="146"/>
      <c r="S86" s="168"/>
      <c r="T86" s="168"/>
      <c r="U86" s="168"/>
      <c r="V86" s="168"/>
      <c r="W86" s="168"/>
      <c r="X86" s="168"/>
      <c r="Y86" s="168"/>
      <c r="Z86" s="169"/>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c r="A87" s="446" t="s">
        <v>65</v>
      </c>
      <c r="B87" s="447"/>
      <c r="C87" s="447"/>
      <c r="D87" s="447"/>
      <c r="E87" s="447"/>
      <c r="F87" s="447"/>
      <c r="G87" s="447"/>
      <c r="H87" s="146"/>
      <c r="I87" s="146"/>
      <c r="J87" s="146"/>
      <c r="K87" s="176"/>
      <c r="L87" s="176"/>
      <c r="M87" s="146"/>
      <c r="N87" s="146"/>
      <c r="O87" s="146"/>
      <c r="P87" s="146"/>
      <c r="Q87" s="146"/>
      <c r="R87" s="146"/>
      <c r="S87" s="168"/>
      <c r="T87" s="168"/>
      <c r="U87" s="168"/>
      <c r="V87" s="168"/>
      <c r="W87" s="168"/>
      <c r="X87" s="168"/>
      <c r="Y87" s="168"/>
      <c r="Z87" s="169"/>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c r="A88" s="299" t="s">
        <v>66</v>
      </c>
      <c r="B88" s="188">
        <f>D85</f>
        <v>0</v>
      </c>
      <c r="C88" s="189" t="s">
        <v>67</v>
      </c>
      <c r="D88" s="189"/>
      <c r="E88" s="146"/>
      <c r="F88" s="75"/>
      <c r="G88" s="139"/>
      <c r="H88" s="187"/>
      <c r="I88" s="74"/>
      <c r="J88" s="68"/>
      <c r="K88" s="176"/>
      <c r="L88" s="176"/>
      <c r="M88" s="146"/>
      <c r="N88" s="146"/>
      <c r="O88" s="146"/>
      <c r="P88" s="146"/>
      <c r="Q88" s="146"/>
      <c r="R88" s="146"/>
      <c r="S88" s="168"/>
      <c r="T88" s="168"/>
      <c r="U88" s="168"/>
      <c r="V88" s="168"/>
      <c r="W88" s="168"/>
      <c r="X88" s="168"/>
      <c r="Y88" s="168"/>
      <c r="Z88" s="169"/>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c r="A89" s="252" t="s">
        <v>68</v>
      </c>
      <c r="B89" s="191">
        <f>H85</f>
        <v>0</v>
      </c>
      <c r="C89" s="192" t="s">
        <v>69</v>
      </c>
      <c r="D89" s="193"/>
      <c r="E89" s="146"/>
      <c r="F89" s="75"/>
      <c r="G89" s="139"/>
      <c r="H89" s="187"/>
      <c r="I89" s="74"/>
      <c r="J89" s="68"/>
      <c r="K89" s="176"/>
      <c r="L89" s="176"/>
      <c r="M89" s="146"/>
      <c r="N89" s="146"/>
      <c r="O89" s="146"/>
      <c r="P89" s="146"/>
      <c r="Q89" s="146"/>
      <c r="R89" s="146"/>
      <c r="S89" s="168"/>
      <c r="T89" s="168"/>
      <c r="U89" s="168"/>
      <c r="V89" s="168"/>
      <c r="W89" s="168"/>
      <c r="X89" s="168"/>
      <c r="Y89" s="168"/>
      <c r="Z89" s="169"/>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c r="A90" s="15" t="s">
        <v>70</v>
      </c>
      <c r="B90" s="140"/>
      <c r="C90" s="140"/>
      <c r="D90" s="140"/>
      <c r="E90" s="194" t="e">
        <f>SUM(C96/D85)</f>
        <v>#DIV/0!</v>
      </c>
      <c r="F90" s="425" t="s">
        <v>111</v>
      </c>
      <c r="G90" s="426"/>
      <c r="H90" s="84" t="s">
        <v>71</v>
      </c>
      <c r="J90" s="195"/>
      <c r="K90" s="195"/>
      <c r="L90" s="195"/>
      <c r="M90" s="195"/>
      <c r="N90" s="146"/>
      <c r="O90" s="146"/>
      <c r="P90" s="146"/>
      <c r="Q90" s="146"/>
      <c r="R90" s="146"/>
      <c r="S90" s="168"/>
      <c r="T90" s="168"/>
      <c r="U90" s="168"/>
      <c r="V90" s="168"/>
      <c r="W90" s="168"/>
      <c r="X90" s="168"/>
      <c r="Y90" s="168"/>
      <c r="Z90" s="169"/>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c r="A91" s="144"/>
      <c r="B91" s="145"/>
      <c r="C91" s="145"/>
      <c r="D91" s="145"/>
      <c r="E91" s="60"/>
      <c r="F91" s="196"/>
      <c r="H91" s="84" t="s">
        <v>177</v>
      </c>
      <c r="I91" s="366"/>
      <c r="J91" s="237"/>
      <c r="K91" s="85"/>
      <c r="L91" s="85"/>
      <c r="M91" s="84"/>
      <c r="N91" s="84"/>
      <c r="O91" s="84"/>
      <c r="P91" s="84"/>
      <c r="Q91" s="84"/>
      <c r="R91" s="84"/>
      <c r="S91" s="168"/>
      <c r="T91" s="168"/>
      <c r="U91" s="168"/>
      <c r="V91" s="168"/>
      <c r="W91" s="168"/>
      <c r="X91" s="168"/>
      <c r="Y91" s="168"/>
      <c r="Z91" s="169"/>
      <c r="AA91" s="4"/>
      <c r="AB91" s="4"/>
      <c r="AC91" s="4"/>
      <c r="AD91" s="4"/>
      <c r="AE91" s="4"/>
      <c r="AF91" s="4"/>
      <c r="AG91" s="4"/>
      <c r="AH91" s="4"/>
      <c r="AI91" s="4"/>
      <c r="AJ91" s="4"/>
      <c r="AK91" s="4"/>
      <c r="AL91" s="4"/>
      <c r="AM91" s="4"/>
      <c r="AN91" s="4"/>
      <c r="AO91" s="4"/>
      <c r="AP91" s="4"/>
      <c r="AQ91" s="4"/>
      <c r="AR91" s="4"/>
      <c r="AS91" s="4"/>
      <c r="AT91" s="4"/>
      <c r="AU91" s="4"/>
      <c r="AV91" s="4"/>
      <c r="AW91" s="4"/>
    </row>
    <row r="92" spans="1:26" s="199" customFormat="1" ht="28.5" customHeight="1">
      <c r="A92" s="383" t="s">
        <v>78</v>
      </c>
      <c r="B92" s="448"/>
      <c r="C92" s="448"/>
      <c r="D92" s="448"/>
      <c r="E92" s="448"/>
      <c r="F92" s="448"/>
      <c r="G92" s="448"/>
      <c r="H92" s="448"/>
      <c r="I92" s="448"/>
      <c r="J92" s="448"/>
      <c r="K92" s="448"/>
      <c r="L92" s="448"/>
      <c r="M92" s="197"/>
      <c r="N92" s="197"/>
      <c r="O92" s="197"/>
      <c r="P92" s="197"/>
      <c r="Q92" s="197"/>
      <c r="R92" s="197"/>
      <c r="S92" s="314"/>
      <c r="T92" s="197"/>
      <c r="U92" s="197"/>
      <c r="V92" s="197"/>
      <c r="W92" s="197"/>
      <c r="X92" s="197"/>
      <c r="Y92" s="197"/>
      <c r="Z92" s="198"/>
    </row>
    <row r="93" spans="1:49" s="61" customFormat="1" ht="33" customHeight="1">
      <c r="A93" s="427" t="s">
        <v>178</v>
      </c>
      <c r="B93" s="524"/>
      <c r="C93" s="524"/>
      <c r="D93" s="524"/>
      <c r="E93" s="524"/>
      <c r="F93" s="524"/>
      <c r="G93" s="524"/>
      <c r="H93" s="524"/>
      <c r="I93" s="524"/>
      <c r="J93" s="524"/>
      <c r="K93" s="524"/>
      <c r="L93" s="524"/>
      <c r="M93" s="524"/>
      <c r="N93" s="524"/>
      <c r="O93" s="524"/>
      <c r="P93" s="524"/>
      <c r="Q93" s="524"/>
      <c r="R93" s="524"/>
      <c r="S93" s="524"/>
      <c r="T93" s="524"/>
      <c r="U93" s="524"/>
      <c r="V93" s="524"/>
      <c r="W93" s="524"/>
      <c r="X93" s="524"/>
      <c r="Y93" s="524"/>
      <c r="Z93" s="525"/>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row>
    <row r="94" spans="1:49" s="61" customFormat="1" ht="3.75" customHeight="1">
      <c r="A94" s="200"/>
      <c r="B94" s="148"/>
      <c r="C94" s="148"/>
      <c r="D94" s="148"/>
      <c r="E94" s="148"/>
      <c r="F94" s="148"/>
      <c r="G94" s="148"/>
      <c r="H94" s="148"/>
      <c r="I94" s="148"/>
      <c r="J94" s="148"/>
      <c r="K94" s="148"/>
      <c r="L94" s="148"/>
      <c r="M94" s="148"/>
      <c r="N94" s="148"/>
      <c r="O94" s="148"/>
      <c r="P94" s="148"/>
      <c r="Q94" s="148"/>
      <c r="R94" s="148"/>
      <c r="S94" s="149"/>
      <c r="T94" s="149"/>
      <c r="U94" s="149"/>
      <c r="V94" s="149"/>
      <c r="W94" s="149"/>
      <c r="X94" s="149"/>
      <c r="Y94" s="149"/>
      <c r="Z94" s="150"/>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row>
    <row r="95" spans="1:49" ht="15">
      <c r="A95" s="6"/>
      <c r="B95" s="146"/>
      <c r="C95" s="201" t="s">
        <v>30</v>
      </c>
      <c r="D95" s="201" t="s">
        <v>31</v>
      </c>
      <c r="E95" s="201" t="s">
        <v>32</v>
      </c>
      <c r="F95" s="201" t="s">
        <v>33</v>
      </c>
      <c r="G95" s="201" t="s">
        <v>34</v>
      </c>
      <c r="H95" s="201" t="s">
        <v>35</v>
      </c>
      <c r="I95" s="202" t="s">
        <v>36</v>
      </c>
      <c r="J95" s="202" t="s">
        <v>37</v>
      </c>
      <c r="K95" s="202" t="s">
        <v>38</v>
      </c>
      <c r="L95" s="202" t="s">
        <v>39</v>
      </c>
      <c r="M95" s="202" t="s">
        <v>40</v>
      </c>
      <c r="N95" s="202" t="s">
        <v>52</v>
      </c>
      <c r="O95" s="202" t="s">
        <v>51</v>
      </c>
      <c r="P95" s="202" t="s">
        <v>50</v>
      </c>
      <c r="Q95" s="203" t="s">
        <v>49</v>
      </c>
      <c r="R95" s="203" t="s">
        <v>48</v>
      </c>
      <c r="S95" s="203" t="s">
        <v>47</v>
      </c>
      <c r="T95" s="203" t="s">
        <v>46</v>
      </c>
      <c r="U95" s="203" t="s">
        <v>45</v>
      </c>
      <c r="V95" s="203" t="s">
        <v>44</v>
      </c>
      <c r="W95" s="203" t="s">
        <v>43</v>
      </c>
      <c r="X95" s="203" t="s">
        <v>42</v>
      </c>
      <c r="Y95" s="203" t="s">
        <v>41</v>
      </c>
      <c r="Z95" s="204" t="s">
        <v>75</v>
      </c>
      <c r="AA95" s="70"/>
      <c r="AB95" s="70"/>
      <c r="AC95" s="70"/>
      <c r="AD95" s="70"/>
      <c r="AE95" s="70"/>
      <c r="AF95" s="70"/>
      <c r="AG95" s="10"/>
      <c r="AH95" s="10"/>
      <c r="AI95" s="10"/>
      <c r="AJ95" s="10"/>
      <c r="AK95" s="10"/>
      <c r="AL95" s="10"/>
      <c r="AM95" s="10"/>
      <c r="AN95" s="10"/>
      <c r="AO95" s="10"/>
      <c r="AP95" s="10"/>
      <c r="AQ95" s="10"/>
      <c r="AR95" s="10"/>
      <c r="AS95" s="10"/>
      <c r="AT95" s="10"/>
      <c r="AU95" s="10"/>
      <c r="AV95" s="10"/>
      <c r="AW95" s="10"/>
    </row>
    <row r="96" spans="1:49" s="31" customFormat="1" ht="15">
      <c r="A96" s="15"/>
      <c r="B96" s="245" t="s">
        <v>12</v>
      </c>
      <c r="C96" s="205"/>
      <c r="D96" s="206">
        <f>SUM(C96-C97)+C98</f>
        <v>0</v>
      </c>
      <c r="E96" s="206">
        <f aca="true" t="shared" si="6" ref="E96:Z96">SUM(D96-C97)+D98</f>
        <v>0</v>
      </c>
      <c r="F96" s="206">
        <f t="shared" si="6"/>
        <v>0</v>
      </c>
      <c r="G96" s="206">
        <f t="shared" si="6"/>
        <v>0</v>
      </c>
      <c r="H96" s="206">
        <f t="shared" si="6"/>
        <v>0</v>
      </c>
      <c r="I96" s="206">
        <f t="shared" si="6"/>
        <v>0</v>
      </c>
      <c r="J96" s="206">
        <f t="shared" si="6"/>
        <v>0</v>
      </c>
      <c r="K96" s="206">
        <f t="shared" si="6"/>
        <v>0</v>
      </c>
      <c r="L96" s="206">
        <f t="shared" si="6"/>
        <v>0</v>
      </c>
      <c r="M96" s="206">
        <f t="shared" si="6"/>
        <v>0</v>
      </c>
      <c r="N96" s="206">
        <f t="shared" si="6"/>
        <v>0</v>
      </c>
      <c r="O96" s="206">
        <f t="shared" si="6"/>
        <v>0</v>
      </c>
      <c r="P96" s="206">
        <f t="shared" si="6"/>
        <v>0</v>
      </c>
      <c r="Q96" s="207">
        <f t="shared" si="6"/>
        <v>0</v>
      </c>
      <c r="R96" s="207">
        <f t="shared" si="6"/>
        <v>0</v>
      </c>
      <c r="S96" s="207">
        <f t="shared" si="6"/>
        <v>0</v>
      </c>
      <c r="T96" s="207">
        <f t="shared" si="6"/>
        <v>0</v>
      </c>
      <c r="U96" s="207">
        <f t="shared" si="6"/>
        <v>0</v>
      </c>
      <c r="V96" s="207">
        <f t="shared" si="6"/>
        <v>0</v>
      </c>
      <c r="W96" s="207">
        <f t="shared" si="6"/>
        <v>0</v>
      </c>
      <c r="X96" s="207">
        <f t="shared" si="6"/>
        <v>0</v>
      </c>
      <c r="Y96" s="207">
        <f t="shared" si="6"/>
        <v>0</v>
      </c>
      <c r="Z96" s="208">
        <f t="shared" si="6"/>
        <v>0</v>
      </c>
      <c r="AA96" s="209"/>
      <c r="AB96" s="209"/>
      <c r="AC96" s="209"/>
      <c r="AD96" s="209"/>
      <c r="AE96" s="209"/>
      <c r="AF96" s="209"/>
      <c r="AG96" s="30"/>
      <c r="AH96" s="30"/>
      <c r="AI96" s="30"/>
      <c r="AJ96" s="30"/>
      <c r="AK96" s="30"/>
      <c r="AL96" s="30"/>
      <c r="AM96" s="30"/>
      <c r="AN96" s="30"/>
      <c r="AO96" s="30"/>
      <c r="AP96" s="30"/>
      <c r="AQ96" s="30"/>
      <c r="AR96" s="30"/>
      <c r="AS96" s="30"/>
      <c r="AT96" s="30"/>
      <c r="AU96" s="30"/>
      <c r="AV96" s="30"/>
      <c r="AW96" s="30"/>
    </row>
    <row r="97" spans="1:49" s="31" customFormat="1" ht="15">
      <c r="A97" s="15"/>
      <c r="B97" s="246" t="s">
        <v>73</v>
      </c>
      <c r="C97" s="210">
        <f aca="true" t="shared" si="7" ref="C97:Z97">D64</f>
        <v>0</v>
      </c>
      <c r="D97" s="210">
        <f t="shared" si="7"/>
        <v>0</v>
      </c>
      <c r="E97" s="210">
        <f t="shared" si="7"/>
        <v>0</v>
      </c>
      <c r="F97" s="210">
        <f t="shared" si="7"/>
        <v>0</v>
      </c>
      <c r="G97" s="210">
        <f t="shared" si="7"/>
        <v>0</v>
      </c>
      <c r="H97" s="210">
        <f t="shared" si="7"/>
        <v>0</v>
      </c>
      <c r="I97" s="210">
        <f t="shared" si="7"/>
        <v>0</v>
      </c>
      <c r="J97" s="210">
        <f t="shared" si="7"/>
        <v>0</v>
      </c>
      <c r="K97" s="210">
        <f t="shared" si="7"/>
        <v>0</v>
      </c>
      <c r="L97" s="210">
        <f t="shared" si="7"/>
        <v>0</v>
      </c>
      <c r="M97" s="210">
        <f t="shared" si="7"/>
        <v>0</v>
      </c>
      <c r="N97" s="210">
        <f t="shared" si="7"/>
        <v>0</v>
      </c>
      <c r="O97" s="210">
        <f t="shared" si="7"/>
        <v>0</v>
      </c>
      <c r="P97" s="211">
        <f t="shared" si="7"/>
        <v>0</v>
      </c>
      <c r="Q97" s="211">
        <f t="shared" si="7"/>
        <v>0</v>
      </c>
      <c r="R97" s="211">
        <f t="shared" si="7"/>
        <v>0</v>
      </c>
      <c r="S97" s="211">
        <f t="shared" si="7"/>
        <v>0</v>
      </c>
      <c r="T97" s="211">
        <f t="shared" si="7"/>
        <v>0</v>
      </c>
      <c r="U97" s="211">
        <f t="shared" si="7"/>
        <v>0</v>
      </c>
      <c r="V97" s="211">
        <f t="shared" si="7"/>
        <v>0</v>
      </c>
      <c r="W97" s="211">
        <f t="shared" si="7"/>
        <v>0</v>
      </c>
      <c r="X97" s="211">
        <f t="shared" si="7"/>
        <v>0</v>
      </c>
      <c r="Y97" s="212">
        <f t="shared" si="7"/>
        <v>0</v>
      </c>
      <c r="Z97" s="212">
        <f t="shared" si="7"/>
        <v>0</v>
      </c>
      <c r="AA97" s="209"/>
      <c r="AB97" s="209"/>
      <c r="AC97" s="209"/>
      <c r="AD97" s="209"/>
      <c r="AE97" s="209"/>
      <c r="AF97" s="209"/>
      <c r="AG97" s="30"/>
      <c r="AH97" s="30"/>
      <c r="AI97" s="30"/>
      <c r="AJ97" s="30"/>
      <c r="AK97" s="30"/>
      <c r="AL97" s="30"/>
      <c r="AM97" s="30"/>
      <c r="AN97" s="30"/>
      <c r="AO97" s="30"/>
      <c r="AP97" s="30"/>
      <c r="AQ97" s="30"/>
      <c r="AR97" s="30"/>
      <c r="AS97" s="30"/>
      <c r="AT97" s="30"/>
      <c r="AU97" s="30"/>
      <c r="AV97" s="30"/>
      <c r="AW97" s="30"/>
    </row>
    <row r="98" spans="1:49" s="31" customFormat="1" ht="15">
      <c r="A98" s="15"/>
      <c r="B98" s="247" t="s">
        <v>74</v>
      </c>
      <c r="C98" s="213">
        <f aca="true" t="shared" si="8" ref="C98:Z98">$D$85</f>
        <v>0</v>
      </c>
      <c r="D98" s="213">
        <f t="shared" si="8"/>
        <v>0</v>
      </c>
      <c r="E98" s="213">
        <f t="shared" si="8"/>
        <v>0</v>
      </c>
      <c r="F98" s="213">
        <f t="shared" si="8"/>
        <v>0</v>
      </c>
      <c r="G98" s="213">
        <f t="shared" si="8"/>
        <v>0</v>
      </c>
      <c r="H98" s="213">
        <f t="shared" si="8"/>
        <v>0</v>
      </c>
      <c r="I98" s="213">
        <f t="shared" si="8"/>
        <v>0</v>
      </c>
      <c r="J98" s="213">
        <f t="shared" si="8"/>
        <v>0</v>
      </c>
      <c r="K98" s="213">
        <f t="shared" si="8"/>
        <v>0</v>
      </c>
      <c r="L98" s="213">
        <f t="shared" si="8"/>
        <v>0</v>
      </c>
      <c r="M98" s="213">
        <f t="shared" si="8"/>
        <v>0</v>
      </c>
      <c r="N98" s="213">
        <f t="shared" si="8"/>
        <v>0</v>
      </c>
      <c r="O98" s="213">
        <f t="shared" si="8"/>
        <v>0</v>
      </c>
      <c r="P98" s="213">
        <f t="shared" si="8"/>
        <v>0</v>
      </c>
      <c r="Q98" s="214">
        <f t="shared" si="8"/>
        <v>0</v>
      </c>
      <c r="R98" s="214">
        <f t="shared" si="8"/>
        <v>0</v>
      </c>
      <c r="S98" s="214">
        <f t="shared" si="8"/>
        <v>0</v>
      </c>
      <c r="T98" s="214">
        <f t="shared" si="8"/>
        <v>0</v>
      </c>
      <c r="U98" s="214">
        <f t="shared" si="8"/>
        <v>0</v>
      </c>
      <c r="V98" s="214">
        <f t="shared" si="8"/>
        <v>0</v>
      </c>
      <c r="W98" s="214">
        <f t="shared" si="8"/>
        <v>0</v>
      </c>
      <c r="X98" s="214">
        <f t="shared" si="8"/>
        <v>0</v>
      </c>
      <c r="Y98" s="214">
        <f t="shared" si="8"/>
        <v>0</v>
      </c>
      <c r="Z98" s="215">
        <f t="shared" si="8"/>
        <v>0</v>
      </c>
      <c r="AA98" s="209"/>
      <c r="AB98" s="209"/>
      <c r="AC98" s="209"/>
      <c r="AD98" s="209"/>
      <c r="AE98" s="209"/>
      <c r="AF98" s="209"/>
      <c r="AG98" s="30"/>
      <c r="AH98" s="30"/>
      <c r="AI98" s="30"/>
      <c r="AJ98" s="30"/>
      <c r="AK98" s="30"/>
      <c r="AL98" s="30"/>
      <c r="AM98" s="30"/>
      <c r="AN98" s="30"/>
      <c r="AO98" s="30"/>
      <c r="AP98" s="30"/>
      <c r="AQ98" s="30"/>
      <c r="AR98" s="30"/>
      <c r="AS98" s="30"/>
      <c r="AT98" s="30"/>
      <c r="AU98" s="30"/>
      <c r="AV98" s="30"/>
      <c r="AW98" s="30"/>
    </row>
    <row r="99" spans="1:49" s="31" customFormat="1" ht="15">
      <c r="A99" s="446" t="s">
        <v>76</v>
      </c>
      <c r="B99" s="449"/>
      <c r="C99" s="449"/>
      <c r="D99" s="449"/>
      <c r="E99" s="449"/>
      <c r="F99" s="449"/>
      <c r="G99" s="449"/>
      <c r="H99" s="449"/>
      <c r="I99" s="449"/>
      <c r="J99" s="449"/>
      <c r="K99" s="449"/>
      <c r="L99" s="449"/>
      <c r="M99" s="449"/>
      <c r="N99" s="449"/>
      <c r="O99" s="139"/>
      <c r="P99" s="139"/>
      <c r="Q99" s="139"/>
      <c r="R99" s="140"/>
      <c r="S99" s="141"/>
      <c r="T99" s="141"/>
      <c r="U99" s="141"/>
      <c r="V99" s="141"/>
      <c r="W99" s="141"/>
      <c r="X99" s="141"/>
      <c r="Y99" s="141"/>
      <c r="Z99" s="142"/>
      <c r="AA99" s="209"/>
      <c r="AB99" s="209"/>
      <c r="AC99" s="209"/>
      <c r="AD99" s="209"/>
      <c r="AE99" s="209"/>
      <c r="AF99" s="209"/>
      <c r="AG99" s="30"/>
      <c r="AH99" s="30"/>
      <c r="AI99" s="30"/>
      <c r="AJ99" s="30"/>
      <c r="AK99" s="30"/>
      <c r="AL99" s="30"/>
      <c r="AM99" s="30"/>
      <c r="AN99" s="30"/>
      <c r="AO99" s="30"/>
      <c r="AP99" s="30"/>
      <c r="AQ99" s="30"/>
      <c r="AR99" s="30"/>
      <c r="AS99" s="30"/>
      <c r="AT99" s="30"/>
      <c r="AU99" s="30"/>
      <c r="AV99" s="30"/>
      <c r="AW99" s="30"/>
    </row>
    <row r="100" spans="1:49" s="31" customFormat="1" ht="15">
      <c r="A100" s="450" t="s">
        <v>112</v>
      </c>
      <c r="B100" s="451"/>
      <c r="C100" s="451"/>
      <c r="D100" s="451"/>
      <c r="E100" s="451"/>
      <c r="F100" s="451"/>
      <c r="G100" s="451"/>
      <c r="H100" s="451"/>
      <c r="I100" s="451"/>
      <c r="J100" s="451"/>
      <c r="K100" s="451"/>
      <c r="L100" s="451"/>
      <c r="M100" s="451"/>
      <c r="N100" s="451"/>
      <c r="O100" s="216"/>
      <c r="P100" s="216"/>
      <c r="Q100" s="216"/>
      <c r="R100" s="140"/>
      <c r="S100" s="141"/>
      <c r="T100" s="141"/>
      <c r="U100" s="141"/>
      <c r="V100" s="141"/>
      <c r="W100" s="141"/>
      <c r="X100" s="141"/>
      <c r="Y100" s="141"/>
      <c r="Z100" s="142"/>
      <c r="AA100" s="209"/>
      <c r="AB100" s="209"/>
      <c r="AC100" s="209"/>
      <c r="AD100" s="209"/>
      <c r="AE100" s="209"/>
      <c r="AF100" s="209"/>
      <c r="AG100" s="30"/>
      <c r="AH100" s="30"/>
      <c r="AI100" s="30"/>
      <c r="AJ100" s="30"/>
      <c r="AK100" s="30"/>
      <c r="AL100" s="30"/>
      <c r="AM100" s="30"/>
      <c r="AN100" s="30"/>
      <c r="AO100" s="30"/>
      <c r="AP100" s="30"/>
      <c r="AQ100" s="30"/>
      <c r="AR100" s="30"/>
      <c r="AS100" s="30"/>
      <c r="AT100" s="30"/>
      <c r="AU100" s="30"/>
      <c r="AV100" s="30"/>
      <c r="AW100" s="30"/>
    </row>
    <row r="101" spans="1:49" s="31" customFormat="1" ht="15">
      <c r="A101" s="411" t="s">
        <v>120</v>
      </c>
      <c r="B101" s="412"/>
      <c r="C101" s="412"/>
      <c r="D101" s="412"/>
      <c r="E101" s="412"/>
      <c r="F101" s="412"/>
      <c r="G101" s="412"/>
      <c r="H101" s="412"/>
      <c r="I101" s="412"/>
      <c r="J101" s="412"/>
      <c r="K101" s="412"/>
      <c r="L101" s="412"/>
      <c r="M101" s="412"/>
      <c r="N101" s="412"/>
      <c r="O101" s="218"/>
      <c r="P101" s="218"/>
      <c r="Q101" s="218"/>
      <c r="R101" s="140"/>
      <c r="S101" s="141"/>
      <c r="T101" s="141"/>
      <c r="U101" s="141"/>
      <c r="V101" s="141"/>
      <c r="W101" s="141"/>
      <c r="X101" s="141"/>
      <c r="Y101" s="141"/>
      <c r="Z101" s="142"/>
      <c r="AA101" s="209"/>
      <c r="AB101" s="209"/>
      <c r="AC101" s="209"/>
      <c r="AD101" s="209"/>
      <c r="AE101" s="209"/>
      <c r="AF101" s="209"/>
      <c r="AG101" s="30"/>
      <c r="AH101" s="30"/>
      <c r="AI101" s="30"/>
      <c r="AJ101" s="30"/>
      <c r="AK101" s="30"/>
      <c r="AL101" s="30"/>
      <c r="AM101" s="30"/>
      <c r="AN101" s="30"/>
      <c r="AO101" s="30"/>
      <c r="AP101" s="30"/>
      <c r="AQ101" s="30"/>
      <c r="AR101" s="30"/>
      <c r="AS101" s="30"/>
      <c r="AT101" s="30"/>
      <c r="AU101" s="30"/>
      <c r="AV101" s="30"/>
      <c r="AW101" s="30"/>
    </row>
    <row r="102" spans="1:49" s="31" customFormat="1" ht="3" customHeight="1">
      <c r="A102" s="217"/>
      <c r="B102" s="218"/>
      <c r="C102" s="218"/>
      <c r="D102" s="218"/>
      <c r="E102" s="218"/>
      <c r="F102" s="218"/>
      <c r="G102" s="218"/>
      <c r="H102" s="218"/>
      <c r="I102" s="218"/>
      <c r="J102" s="218"/>
      <c r="K102" s="218"/>
      <c r="L102" s="218"/>
      <c r="M102" s="218"/>
      <c r="N102" s="218"/>
      <c r="O102" s="218"/>
      <c r="P102" s="218"/>
      <c r="Q102" s="218"/>
      <c r="R102" s="140"/>
      <c r="S102" s="141"/>
      <c r="T102" s="141"/>
      <c r="U102" s="141"/>
      <c r="V102" s="141"/>
      <c r="W102" s="141"/>
      <c r="X102" s="141"/>
      <c r="Y102" s="141"/>
      <c r="Z102" s="142"/>
      <c r="AA102" s="209"/>
      <c r="AB102" s="209"/>
      <c r="AC102" s="209"/>
      <c r="AD102" s="209"/>
      <c r="AE102" s="209"/>
      <c r="AF102" s="209"/>
      <c r="AG102" s="30"/>
      <c r="AH102" s="30"/>
      <c r="AI102" s="30"/>
      <c r="AJ102" s="30"/>
      <c r="AK102" s="30"/>
      <c r="AL102" s="30"/>
      <c r="AM102" s="30"/>
      <c r="AN102" s="30"/>
      <c r="AO102" s="30"/>
      <c r="AP102" s="30"/>
      <c r="AQ102" s="30"/>
      <c r="AR102" s="30"/>
      <c r="AS102" s="30"/>
      <c r="AT102" s="30"/>
      <c r="AU102" s="30"/>
      <c r="AV102" s="30"/>
      <c r="AW102" s="30"/>
    </row>
    <row r="103" spans="1:49" s="31" customFormat="1" ht="15.75" customHeight="1">
      <c r="A103" s="315" t="s">
        <v>77</v>
      </c>
      <c r="B103" s="316"/>
      <c r="C103" s="316"/>
      <c r="D103" s="316"/>
      <c r="E103" s="316"/>
      <c r="F103" s="316"/>
      <c r="G103" s="316"/>
      <c r="H103" s="316"/>
      <c r="I103" s="316"/>
      <c r="J103" s="316"/>
      <c r="K103" s="316"/>
      <c r="L103" s="316"/>
      <c r="M103" s="141"/>
      <c r="N103" s="141"/>
      <c r="O103" s="141"/>
      <c r="P103" s="141"/>
      <c r="Q103" s="141"/>
      <c r="R103" s="141"/>
      <c r="S103" s="141"/>
      <c r="T103" s="141"/>
      <c r="U103" s="141"/>
      <c r="V103" s="141"/>
      <c r="W103" s="141"/>
      <c r="X103" s="141"/>
      <c r="Y103" s="141"/>
      <c r="Z103" s="142"/>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s="31" customFormat="1" ht="18" customHeight="1">
      <c r="A104" s="413" t="s">
        <v>96</v>
      </c>
      <c r="B104" s="414"/>
      <c r="C104" s="414"/>
      <c r="D104" s="414"/>
      <c r="E104" s="414"/>
      <c r="F104" s="414"/>
      <c r="G104" s="414"/>
      <c r="H104" s="414"/>
      <c r="I104" s="414"/>
      <c r="J104" s="414"/>
      <c r="K104" s="414"/>
      <c r="L104" s="414"/>
      <c r="M104" s="141"/>
      <c r="N104" s="141"/>
      <c r="O104" s="141"/>
      <c r="P104" s="141"/>
      <c r="Q104" s="141"/>
      <c r="R104" s="141"/>
      <c r="S104" s="141"/>
      <c r="T104" s="141"/>
      <c r="U104" s="141"/>
      <c r="V104" s="141"/>
      <c r="W104" s="141"/>
      <c r="X104" s="141"/>
      <c r="Y104" s="141"/>
      <c r="Z104" s="141"/>
      <c r="AA104" s="209"/>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s="31" customFormat="1" ht="18" customHeight="1">
      <c r="A105" s="413" t="s">
        <v>94</v>
      </c>
      <c r="B105" s="414"/>
      <c r="C105" s="414"/>
      <c r="D105" s="414"/>
      <c r="E105" s="414"/>
      <c r="F105" s="414"/>
      <c r="G105" s="414"/>
      <c r="H105" s="414"/>
      <c r="I105" s="414"/>
      <c r="J105" s="414"/>
      <c r="K105" s="414"/>
      <c r="L105" s="414"/>
      <c r="M105" s="141"/>
      <c r="N105" s="141"/>
      <c r="O105" s="141"/>
      <c r="P105" s="141"/>
      <c r="Q105" s="141"/>
      <c r="R105" s="141"/>
      <c r="S105" s="141"/>
      <c r="T105" s="141"/>
      <c r="U105" s="141"/>
      <c r="V105" s="141"/>
      <c r="W105" s="141"/>
      <c r="X105" s="141"/>
      <c r="Y105" s="141"/>
      <c r="Z105" s="141"/>
      <c r="AA105" s="209"/>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row>
    <row r="106" spans="1:49" s="31" customFormat="1" ht="18" customHeight="1">
      <c r="A106" s="319" t="s">
        <v>95</v>
      </c>
      <c r="B106" s="318"/>
      <c r="C106" s="318"/>
      <c r="D106" s="318"/>
      <c r="E106" s="318"/>
      <c r="F106" s="318"/>
      <c r="G106" s="318"/>
      <c r="H106" s="318"/>
      <c r="I106" s="318"/>
      <c r="J106" s="318"/>
      <c r="K106" s="318"/>
      <c r="L106" s="318"/>
      <c r="M106" s="141"/>
      <c r="N106" s="141"/>
      <c r="O106" s="141"/>
      <c r="P106" s="141"/>
      <c r="Q106" s="141"/>
      <c r="R106" s="141"/>
      <c r="S106" s="141"/>
      <c r="T106" s="141"/>
      <c r="U106" s="141"/>
      <c r="V106" s="141"/>
      <c r="W106" s="141"/>
      <c r="X106" s="141"/>
      <c r="Y106" s="141"/>
      <c r="Z106" s="141"/>
      <c r="AA106" s="209"/>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row>
    <row r="107" spans="1:49" ht="12" customHeight="1">
      <c r="A107" s="444"/>
      <c r="B107" s="445"/>
      <c r="C107" s="445"/>
      <c r="D107" s="445"/>
      <c r="E107" s="445"/>
      <c r="F107" s="445"/>
      <c r="G107" s="445"/>
      <c r="H107" s="445"/>
      <c r="I107" s="445"/>
      <c r="J107" s="445"/>
      <c r="K107" s="445"/>
      <c r="L107" s="445"/>
      <c r="M107" s="7"/>
      <c r="N107" s="7"/>
      <c r="O107" s="7"/>
      <c r="P107" s="7"/>
      <c r="Q107" s="7"/>
      <c r="R107" s="7"/>
      <c r="S107" s="8"/>
      <c r="T107" s="8"/>
      <c r="U107" s="8"/>
      <c r="V107" s="8"/>
      <c r="W107" s="8"/>
      <c r="X107" s="8"/>
      <c r="Y107" s="8"/>
      <c r="Z107" s="8"/>
      <c r="AA107" s="7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8">
    <mergeCell ref="A10:M10"/>
    <mergeCell ref="A9:M9"/>
    <mergeCell ref="A11:V11"/>
    <mergeCell ref="A12:Z12"/>
    <mergeCell ref="A17:M17"/>
    <mergeCell ref="D26:F26"/>
    <mergeCell ref="D27:F27"/>
    <mergeCell ref="D25:F25"/>
    <mergeCell ref="A1:L1"/>
    <mergeCell ref="A3:Z3"/>
    <mergeCell ref="A5:N5"/>
    <mergeCell ref="A7:M7"/>
    <mergeCell ref="A16:T16"/>
    <mergeCell ref="A8:M8"/>
    <mergeCell ref="A20:B20"/>
    <mergeCell ref="I26:K26"/>
    <mergeCell ref="D28:F28"/>
    <mergeCell ref="A29:B29"/>
    <mergeCell ref="H29:K29"/>
    <mergeCell ref="A13:T13"/>
    <mergeCell ref="A15:T15"/>
    <mergeCell ref="A14:Z14"/>
    <mergeCell ref="A27:B27"/>
    <mergeCell ref="A26:B26"/>
    <mergeCell ref="A22:B22"/>
    <mergeCell ref="A107:L107"/>
    <mergeCell ref="A87:G87"/>
    <mergeCell ref="A92:L92"/>
    <mergeCell ref="A99:N99"/>
    <mergeCell ref="A100:N100"/>
    <mergeCell ref="I25:K25"/>
    <mergeCell ref="A25:B25"/>
    <mergeCell ref="A93:Z93"/>
    <mergeCell ref="A72:A74"/>
    <mergeCell ref="A37:H37"/>
    <mergeCell ref="A28:B28"/>
    <mergeCell ref="A30:Z30"/>
    <mergeCell ref="I27:K27"/>
    <mergeCell ref="A38:M38"/>
    <mergeCell ref="B40:C40"/>
    <mergeCell ref="A101:N101"/>
    <mergeCell ref="A105:L105"/>
    <mergeCell ref="A104:L104"/>
    <mergeCell ref="A69:Y69"/>
    <mergeCell ref="E72:H72"/>
    <mergeCell ref="E73:F73"/>
    <mergeCell ref="G73:H73"/>
    <mergeCell ref="F90:G90"/>
    <mergeCell ref="A66:L66"/>
    <mergeCell ref="A64:C64"/>
    <mergeCell ref="B72:B74"/>
    <mergeCell ref="C72:D73"/>
    <mergeCell ref="A67:N67"/>
    <mergeCell ref="D31:H31"/>
    <mergeCell ref="A31:C31"/>
    <mergeCell ref="A36:L36"/>
    <mergeCell ref="A33:C33"/>
    <mergeCell ref="A34:C34"/>
  </mergeCells>
  <conditionalFormatting sqref="J26">
    <cfRule type="expression" priority="1" dxfId="3" stopIfTrue="1">
      <formula>OR('Freezing capacity B'!#REF!&lt;&gt;0,'Freezing capacity B'!K26&lt;&gt;0)</formula>
    </cfRule>
  </conditionalFormatting>
  <conditionalFormatting sqref="K26">
    <cfRule type="expression" priority="2" dxfId="3" stopIfTrue="1">
      <formula>OR('Freezing capacity B'!#REF!&lt;&gt;0,'Freezing capacity B'!#REF!&lt;&gt;0)</formula>
    </cfRule>
  </conditionalFormatting>
  <conditionalFormatting sqref="I26">
    <cfRule type="expression" priority="5" dxfId="3" stopIfTrue="1">
      <formula>OR('Freezing capacity B'!J26&lt;&gt;0,'Freezing capacity B'!K26&lt;&gt;0)</formula>
    </cfRule>
  </conditionalFormatting>
  <conditionalFormatting sqref="C96">
    <cfRule type="cellIs" priority="6" dxfId="2" operator="greaterThan" stopIfTrue="1">
      <formula>'Freezing capacity B'!$H$85</formula>
    </cfRule>
  </conditionalFormatting>
  <conditionalFormatting sqref="J34:V34">
    <cfRule type="expression" priority="7" dxfId="1" stopIfTrue="1">
      <formula>'Freezing capacity B'!$J$20=1</formula>
    </cfRule>
  </conditionalFormatting>
  <conditionalFormatting sqref="I27">
    <cfRule type="expression" priority="8" dxfId="0" stopIfTrue="1">
      <formula>'Freezing capacity B'!$C$20&lt;&gt;0</formula>
    </cfRule>
  </conditionalFormatting>
  <printOptions/>
  <pageMargins left="0.17" right="0.16" top="0.36" bottom="0.39" header="0.21" footer="0.19"/>
  <pageSetup horizontalDpi="600" verticalDpi="600" orientation="portrait" paperSize="9" scale="37"/>
  <headerFooter alignWithMargins="0">
    <oddHeader>&amp;C&amp;F</oddHeader>
    <oddFooter>&amp;C&amp;A</oddFooter>
  </headerFooter>
  <rowBreaks count="1" manualBreakCount="1">
    <brk id="106" max="255" man="1"/>
  </rowBreaks>
  <colBreaks count="1" manualBreakCount="1">
    <brk id="26"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BV224"/>
  <sheetViews>
    <sheetView showGridLines="0" zoomScaleSheetLayoutView="73" workbookViewId="0" topLeftCell="A1">
      <selection activeCell="D53" sqref="D53"/>
    </sheetView>
  </sheetViews>
  <sheetFormatPr defaultColWidth="11.57421875" defaultRowHeight="12.75"/>
  <cols>
    <col min="1" max="1" width="29.7109375" style="11" customWidth="1"/>
    <col min="2" max="2" width="20.7109375" style="11" customWidth="1"/>
    <col min="3" max="3" width="18.421875" style="11" customWidth="1"/>
    <col min="4" max="4" width="10.00390625" style="11" customWidth="1"/>
    <col min="5" max="5" width="9.8515625" style="11" customWidth="1"/>
    <col min="6" max="6" width="7.7109375" style="11" customWidth="1"/>
    <col min="7" max="7" width="9.8515625" style="11" customWidth="1"/>
    <col min="8" max="8" width="12.421875" style="11" customWidth="1"/>
    <col min="9" max="9" width="6.28125" style="11" customWidth="1"/>
    <col min="10" max="11" width="7.421875" style="11" customWidth="1"/>
    <col min="12" max="25" width="6.7109375" style="11" customWidth="1"/>
    <col min="26" max="26" width="7.28125" style="11" customWidth="1"/>
    <col min="27" max="16384" width="11.421875" style="11" customWidth="1"/>
  </cols>
  <sheetData>
    <row r="1" spans="1:49" s="5" customFormat="1" ht="18.75" customHeight="1">
      <c r="A1" s="512" t="s">
        <v>181</v>
      </c>
      <c r="B1" s="513"/>
      <c r="C1" s="513"/>
      <c r="D1" s="513"/>
      <c r="E1" s="513"/>
      <c r="F1" s="513"/>
      <c r="G1" s="513"/>
      <c r="H1" s="513"/>
      <c r="I1" s="513"/>
      <c r="J1" s="513"/>
      <c r="K1" s="513"/>
      <c r="L1" s="513"/>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c r="A3" s="480" t="s">
        <v>171</v>
      </c>
      <c r="B3" s="481"/>
      <c r="C3" s="481"/>
      <c r="D3" s="481"/>
      <c r="E3" s="481"/>
      <c r="F3" s="481"/>
      <c r="G3" s="481"/>
      <c r="H3" s="481"/>
      <c r="I3" s="481"/>
      <c r="J3" s="481"/>
      <c r="K3" s="481"/>
      <c r="L3" s="481"/>
      <c r="M3" s="481"/>
      <c r="N3" s="481"/>
      <c r="O3" s="481"/>
      <c r="P3" s="481"/>
      <c r="Q3" s="481"/>
      <c r="R3" s="481"/>
      <c r="S3" s="481"/>
      <c r="T3" s="481"/>
      <c r="U3" s="481"/>
      <c r="V3" s="481"/>
      <c r="W3" s="481"/>
      <c r="X3" s="481"/>
      <c r="Y3" s="481"/>
      <c r="Z3" s="482"/>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5.75" customHeight="1" hidden="1">
      <c r="A4" s="15" t="s">
        <v>1</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8.75">
      <c r="A5" s="483" t="s">
        <v>20</v>
      </c>
      <c r="B5" s="484"/>
      <c r="C5" s="484"/>
      <c r="D5" s="484"/>
      <c r="E5" s="484"/>
      <c r="F5" s="484"/>
      <c r="G5" s="484"/>
      <c r="H5" s="484"/>
      <c r="I5" s="484"/>
      <c r="J5" s="484"/>
      <c r="K5" s="484"/>
      <c r="L5" s="484"/>
      <c r="M5" s="484"/>
      <c r="N5" s="484"/>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26" s="25" customFormat="1" ht="24.75" customHeight="1">
      <c r="A7" s="485" t="s">
        <v>113</v>
      </c>
      <c r="B7" s="486"/>
      <c r="C7" s="486"/>
      <c r="D7" s="486"/>
      <c r="E7" s="486"/>
      <c r="F7" s="486"/>
      <c r="G7" s="486"/>
      <c r="H7" s="486"/>
      <c r="I7" s="486"/>
      <c r="J7" s="486"/>
      <c r="K7" s="486"/>
      <c r="L7" s="486"/>
      <c r="M7" s="486"/>
      <c r="N7" s="23"/>
      <c r="O7" s="23"/>
      <c r="P7" s="23"/>
      <c r="Q7" s="23"/>
      <c r="R7" s="23"/>
      <c r="S7" s="23"/>
      <c r="T7" s="23"/>
      <c r="U7" s="23"/>
      <c r="V7" s="23"/>
      <c r="W7" s="23"/>
      <c r="X7" s="23"/>
      <c r="Y7" s="23"/>
      <c r="Z7" s="24"/>
    </row>
    <row r="8" spans="1:49" s="14" customFormat="1" ht="16.5" customHeight="1">
      <c r="A8" s="487" t="s">
        <v>114</v>
      </c>
      <c r="B8" s="488"/>
      <c r="C8" s="488"/>
      <c r="D8" s="488"/>
      <c r="E8" s="488"/>
      <c r="F8" s="488"/>
      <c r="G8" s="488"/>
      <c r="H8" s="488"/>
      <c r="I8" s="488"/>
      <c r="J8" s="488"/>
      <c r="K8" s="488"/>
      <c r="L8" s="488"/>
      <c r="M8" s="488"/>
      <c r="N8" s="302"/>
      <c r="O8" s="302"/>
      <c r="P8" s="302"/>
      <c r="Q8" s="302"/>
      <c r="R8" s="302"/>
      <c r="S8" s="303"/>
      <c r="T8" s="303"/>
      <c r="U8" s="303"/>
      <c r="V8" s="303"/>
      <c r="W8" s="303"/>
      <c r="X8" s="303"/>
      <c r="Y8" s="303"/>
      <c r="Z8" s="304"/>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6.5" customHeight="1">
      <c r="A9" s="490" t="s">
        <v>133</v>
      </c>
      <c r="B9" s="408"/>
      <c r="C9" s="408"/>
      <c r="D9" s="408"/>
      <c r="E9" s="408"/>
      <c r="F9" s="408"/>
      <c r="G9" s="408"/>
      <c r="H9" s="408"/>
      <c r="I9" s="408"/>
      <c r="J9" s="408"/>
      <c r="K9" s="408"/>
      <c r="L9" s="408"/>
      <c r="M9" s="408"/>
      <c r="N9" s="302"/>
      <c r="O9" s="302"/>
      <c r="P9" s="302"/>
      <c r="Q9" s="302"/>
      <c r="R9" s="302"/>
      <c r="S9" s="303"/>
      <c r="T9" s="303"/>
      <c r="U9" s="303"/>
      <c r="V9" s="303"/>
      <c r="W9" s="303"/>
      <c r="X9" s="303"/>
      <c r="Y9" s="303"/>
      <c r="Z9" s="304"/>
      <c r="AA9" s="13"/>
      <c r="AB9" s="13"/>
      <c r="AC9" s="13"/>
      <c r="AD9" s="13"/>
      <c r="AE9" s="13"/>
      <c r="AF9" s="13"/>
      <c r="AG9" s="13"/>
      <c r="AH9" s="13"/>
      <c r="AI9" s="13"/>
      <c r="AJ9" s="13"/>
      <c r="AK9" s="13"/>
      <c r="AL9" s="13"/>
      <c r="AM9" s="13"/>
      <c r="AN9" s="13"/>
      <c r="AO9" s="13"/>
      <c r="AP9" s="13"/>
      <c r="AQ9" s="13"/>
      <c r="AR9" s="13"/>
      <c r="AS9" s="13"/>
      <c r="AT9" s="13"/>
      <c r="AU9" s="13"/>
      <c r="AV9" s="13"/>
      <c r="AW9" s="13"/>
    </row>
    <row r="10" spans="1:49" s="31" customFormat="1" ht="16.5" customHeight="1">
      <c r="A10" s="463" t="s">
        <v>89</v>
      </c>
      <c r="B10" s="489"/>
      <c r="C10" s="489"/>
      <c r="D10" s="489"/>
      <c r="E10" s="489"/>
      <c r="F10" s="489"/>
      <c r="G10" s="489"/>
      <c r="H10" s="489"/>
      <c r="I10" s="489"/>
      <c r="J10" s="489"/>
      <c r="K10" s="489"/>
      <c r="L10" s="489"/>
      <c r="M10" s="489"/>
      <c r="N10" s="305"/>
      <c r="O10" s="305"/>
      <c r="P10" s="305"/>
      <c r="Q10" s="305"/>
      <c r="R10" s="305"/>
      <c r="S10" s="306"/>
      <c r="T10" s="306"/>
      <c r="U10" s="306"/>
      <c r="V10" s="306"/>
      <c r="W10" s="306"/>
      <c r="X10" s="306"/>
      <c r="Y10" s="306"/>
      <c r="Z10" s="307"/>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31" customFormat="1" ht="15.75" customHeight="1">
      <c r="A11" s="496" t="s">
        <v>134</v>
      </c>
      <c r="B11" s="497"/>
      <c r="C11" s="497"/>
      <c r="D11" s="497"/>
      <c r="E11" s="497"/>
      <c r="F11" s="497"/>
      <c r="G11" s="497"/>
      <c r="H11" s="497"/>
      <c r="I11" s="497"/>
      <c r="J11" s="497"/>
      <c r="K11" s="497"/>
      <c r="L11" s="497"/>
      <c r="M11" s="498"/>
      <c r="N11" s="499"/>
      <c r="O11" s="499"/>
      <c r="P11" s="500"/>
      <c r="Q11" s="500"/>
      <c r="R11" s="500"/>
      <c r="S11" s="500"/>
      <c r="T11" s="500"/>
      <c r="U11" s="500"/>
      <c r="V11" s="500"/>
      <c r="W11" s="28"/>
      <c r="X11" s="28"/>
      <c r="Y11" s="28"/>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31" customFormat="1" ht="15.75" customHeight="1">
      <c r="A12" s="501" t="s">
        <v>170</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3"/>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31" customFormat="1" ht="15.75" customHeight="1">
      <c r="A13" s="514" t="s">
        <v>145</v>
      </c>
      <c r="B13" s="515"/>
      <c r="C13" s="515"/>
      <c r="D13" s="515"/>
      <c r="E13" s="515"/>
      <c r="F13" s="515"/>
      <c r="G13" s="515"/>
      <c r="H13" s="515"/>
      <c r="I13" s="515"/>
      <c r="J13" s="515"/>
      <c r="K13" s="515"/>
      <c r="L13" s="515"/>
      <c r="M13" s="515"/>
      <c r="N13" s="515"/>
      <c r="O13" s="515"/>
      <c r="P13" s="515"/>
      <c r="Q13" s="515"/>
      <c r="R13" s="515"/>
      <c r="S13" s="515"/>
      <c r="T13" s="515"/>
      <c r="U13" s="28"/>
      <c r="V13" s="28"/>
      <c r="W13" s="28"/>
      <c r="X13" s="28"/>
      <c r="Y13" s="28"/>
      <c r="Z13" s="29"/>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49" s="31" customFormat="1" ht="15.75" customHeight="1">
      <c r="A14" s="496" t="s">
        <v>135</v>
      </c>
      <c r="B14" s="497"/>
      <c r="C14" s="497"/>
      <c r="D14" s="497"/>
      <c r="E14" s="497"/>
      <c r="F14" s="497"/>
      <c r="G14" s="497"/>
      <c r="H14" s="497"/>
      <c r="I14" s="497"/>
      <c r="J14" s="497"/>
      <c r="K14" s="497"/>
      <c r="L14" s="498"/>
      <c r="M14" s="498"/>
      <c r="N14" s="499"/>
      <c r="O14" s="499"/>
      <c r="P14" s="499"/>
      <c r="Q14" s="499"/>
      <c r="R14" s="515"/>
      <c r="S14" s="515"/>
      <c r="T14" s="515"/>
      <c r="U14" s="515"/>
      <c r="V14" s="515"/>
      <c r="W14" s="515"/>
      <c r="X14" s="515"/>
      <c r="Y14" s="515"/>
      <c r="Z14" s="516"/>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31" customFormat="1" ht="15.75" customHeight="1">
      <c r="A15" s="514" t="s">
        <v>136</v>
      </c>
      <c r="B15" s="515"/>
      <c r="C15" s="515"/>
      <c r="D15" s="515"/>
      <c r="E15" s="515"/>
      <c r="F15" s="515"/>
      <c r="G15" s="515"/>
      <c r="H15" s="515"/>
      <c r="I15" s="515"/>
      <c r="J15" s="515"/>
      <c r="K15" s="515"/>
      <c r="L15" s="515"/>
      <c r="M15" s="515"/>
      <c r="N15" s="515"/>
      <c r="O15" s="515"/>
      <c r="P15" s="515"/>
      <c r="Q15" s="515"/>
      <c r="R15" s="515"/>
      <c r="S15" s="515"/>
      <c r="T15" s="515"/>
      <c r="U15" s="12"/>
      <c r="V15" s="12"/>
      <c r="W15" s="12"/>
      <c r="X15" s="12"/>
      <c r="Y15" s="12"/>
      <c r="Z15" s="336"/>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31" customFormat="1" ht="16.5" customHeight="1">
      <c r="A16" s="514" t="s">
        <v>142</v>
      </c>
      <c r="B16" s="515"/>
      <c r="C16" s="515"/>
      <c r="D16" s="515"/>
      <c r="E16" s="515"/>
      <c r="F16" s="515"/>
      <c r="G16" s="515"/>
      <c r="H16" s="515"/>
      <c r="I16" s="515"/>
      <c r="J16" s="515"/>
      <c r="K16" s="515"/>
      <c r="L16" s="515"/>
      <c r="M16" s="515"/>
      <c r="N16" s="515"/>
      <c r="O16" s="515"/>
      <c r="P16" s="515"/>
      <c r="Q16" s="515"/>
      <c r="R16" s="515"/>
      <c r="S16" s="515"/>
      <c r="T16" s="515"/>
      <c r="U16" s="32"/>
      <c r="V16" s="32"/>
      <c r="W16" s="32"/>
      <c r="X16" s="32"/>
      <c r="Y16" s="32"/>
      <c r="Z16" s="337"/>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31" customFormat="1" ht="16.5" customHeight="1">
      <c r="A17" s="504" t="s">
        <v>93</v>
      </c>
      <c r="B17" s="497"/>
      <c r="C17" s="497"/>
      <c r="D17" s="497"/>
      <c r="E17" s="497"/>
      <c r="F17" s="497"/>
      <c r="G17" s="497"/>
      <c r="H17" s="497"/>
      <c r="I17" s="497"/>
      <c r="J17" s="497"/>
      <c r="K17" s="497"/>
      <c r="L17" s="497"/>
      <c r="M17" s="497"/>
      <c r="N17" s="26"/>
      <c r="O17" s="26"/>
      <c r="P17" s="26"/>
      <c r="Q17" s="26"/>
      <c r="R17" s="27"/>
      <c r="S17" s="28"/>
      <c r="T17" s="28"/>
      <c r="U17" s="28"/>
      <c r="V17" s="28"/>
      <c r="W17" s="28"/>
      <c r="X17" s="28"/>
      <c r="Y17" s="28"/>
      <c r="Z17" s="29"/>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1" customFormat="1" ht="15.75" customHeight="1" hidden="1">
      <c r="A18" s="33"/>
      <c r="B18" s="26"/>
      <c r="C18" s="26"/>
      <c r="D18" s="26"/>
      <c r="E18" s="34">
        <v>3</v>
      </c>
      <c r="F18" s="35">
        <v>2</v>
      </c>
      <c r="G18" s="26"/>
      <c r="H18" s="26"/>
      <c r="I18" s="26"/>
      <c r="J18" s="26"/>
      <c r="K18" s="26"/>
      <c r="L18" s="26"/>
      <c r="M18" s="26"/>
      <c r="N18" s="26"/>
      <c r="O18" s="26"/>
      <c r="P18" s="26"/>
      <c r="Q18" s="26"/>
      <c r="R18" s="27"/>
      <c r="S18" s="28"/>
      <c r="T18" s="28"/>
      <c r="U18" s="28"/>
      <c r="V18" s="28"/>
      <c r="W18" s="28"/>
      <c r="X18" s="28"/>
      <c r="Y18" s="28"/>
      <c r="Z18" s="29"/>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ht="7.5" customHeight="1">
      <c r="A19" s="36">
        <v>2</v>
      </c>
      <c r="N19" s="37"/>
      <c r="O19" s="37"/>
      <c r="P19" s="37"/>
      <c r="Q19" s="37"/>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54.75" customHeight="1">
      <c r="A20" s="442" t="s">
        <v>137</v>
      </c>
      <c r="B20" s="454"/>
      <c r="C20" s="38"/>
      <c r="D20" s="39"/>
      <c r="E20" s="40"/>
      <c r="F20" s="40"/>
      <c r="G20" s="40"/>
      <c r="H20" s="41"/>
      <c r="I20" s="41"/>
      <c r="J20" s="42"/>
      <c r="K20" s="43"/>
      <c r="L20" s="44"/>
      <c r="M20" s="45"/>
      <c r="N20" s="45"/>
      <c r="O20" s="45"/>
      <c r="P20" s="45"/>
      <c r="Q20" s="45"/>
      <c r="R20" s="46"/>
      <c r="S20" s="47"/>
      <c r="T20" s="47"/>
      <c r="U20" s="47"/>
      <c r="V20" s="47"/>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24" customHeight="1">
      <c r="A21" s="48"/>
      <c r="B21" s="49"/>
      <c r="C21" s="42"/>
      <c r="D21" s="50"/>
      <c r="E21" s="41"/>
      <c r="F21" s="41"/>
      <c r="G21" s="41"/>
      <c r="H21" s="41"/>
      <c r="I21" s="41"/>
      <c r="J21" s="42"/>
      <c r="K21" s="43"/>
      <c r="L21" s="44"/>
      <c r="M21" s="45"/>
      <c r="N21" s="45"/>
      <c r="O21" s="45"/>
      <c r="P21" s="45"/>
      <c r="Q21" s="45"/>
      <c r="R21" s="46"/>
      <c r="S21" s="47"/>
      <c r="T21" s="47"/>
      <c r="U21" s="47"/>
      <c r="V21" s="47"/>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63" customHeight="1">
      <c r="A22" s="442" t="s">
        <v>138</v>
      </c>
      <c r="B22" s="443"/>
      <c r="C22" s="51"/>
      <c r="D22" s="39"/>
      <c r="E22" s="40"/>
      <c r="F22" s="40"/>
      <c r="G22" s="40"/>
      <c r="H22" s="41"/>
      <c r="I22" s="41"/>
      <c r="J22" s="42"/>
      <c r="K22" s="43"/>
      <c r="L22" s="44"/>
      <c r="M22" s="45"/>
      <c r="N22" s="45"/>
      <c r="O22" s="45"/>
      <c r="P22" s="45"/>
      <c r="Q22" s="45"/>
      <c r="R22" s="46"/>
      <c r="S22" s="47"/>
      <c r="T22" s="47"/>
      <c r="U22" s="47"/>
      <c r="V22" s="47"/>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26" s="55" customFormat="1" ht="30" customHeight="1">
      <c r="A23" s="74" t="s">
        <v>172</v>
      </c>
      <c r="B23" s="236"/>
      <c r="C23" s="68"/>
      <c r="D23" s="238"/>
      <c r="E23" s="239"/>
      <c r="F23" s="352"/>
      <c r="G23" s="352"/>
      <c r="H23" s="301"/>
      <c r="I23" s="301"/>
      <c r="J23" s="341"/>
      <c r="K23" s="43"/>
      <c r="L23" s="53"/>
      <c r="M23" s="54"/>
      <c r="N23" s="54"/>
      <c r="O23" s="54"/>
      <c r="P23" s="54"/>
      <c r="Q23" s="54"/>
      <c r="R23" s="47"/>
      <c r="S23" s="47"/>
      <c r="T23" s="47"/>
      <c r="U23" s="47"/>
      <c r="V23" s="47"/>
      <c r="W23" s="8"/>
      <c r="X23" s="8"/>
      <c r="Y23" s="8"/>
      <c r="Z23" s="9"/>
    </row>
    <row r="24" spans="1:49" ht="16.5" customHeight="1">
      <c r="A24" s="361" t="s">
        <v>174</v>
      </c>
      <c r="B24" s="362"/>
      <c r="C24" s="363"/>
      <c r="D24" s="364"/>
      <c r="E24" s="240"/>
      <c r="F24" s="365"/>
      <c r="G24" s="365"/>
      <c r="H24" s="57"/>
      <c r="I24" s="41"/>
      <c r="J24" s="42"/>
      <c r="K24" s="43"/>
      <c r="L24" s="44"/>
      <c r="M24" s="45"/>
      <c r="N24" s="45"/>
      <c r="O24" s="45"/>
      <c r="P24" s="45"/>
      <c r="Q24" s="45"/>
      <c r="R24" s="46"/>
      <c r="S24" s="47"/>
      <c r="T24" s="47"/>
      <c r="U24" s="47"/>
      <c r="V24" s="47"/>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58" customFormat="1" ht="49.5" customHeight="1">
      <c r="A25" s="469" t="s">
        <v>84</v>
      </c>
      <c r="B25" s="470"/>
      <c r="C25" s="358" t="s">
        <v>85</v>
      </c>
      <c r="D25" s="509" t="s">
        <v>86</v>
      </c>
      <c r="E25" s="510"/>
      <c r="F25" s="511"/>
      <c r="G25" s="359" t="s">
        <v>87</v>
      </c>
      <c r="H25" s="360" t="s">
        <v>88</v>
      </c>
      <c r="I25" s="452"/>
      <c r="J25" s="453"/>
      <c r="K25" s="453"/>
      <c r="M25" s="59" t="s">
        <v>2</v>
      </c>
      <c r="N25" s="60"/>
      <c r="O25" s="61"/>
      <c r="R25" s="59"/>
      <c r="S25" s="62"/>
      <c r="T25" s="62"/>
      <c r="U25" s="62"/>
      <c r="V25" s="62"/>
      <c r="W25" s="62"/>
      <c r="X25" s="62"/>
      <c r="Y25" s="62"/>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50" ht="25.5" customHeight="1">
      <c r="A26" s="518" t="s">
        <v>81</v>
      </c>
      <c r="B26" s="519"/>
      <c r="C26" s="65">
        <v>1</v>
      </c>
      <c r="D26" s="505">
        <f>IF(AND(F18=1,E18=1),12,IF(AND(F18=1,E18=2),12,IF(AND(F18=1,E18=3),14,IF(AND(F18=2,E18=1),12,IF(AND(F18=2,E18=2),18,24)))))</f>
        <v>24</v>
      </c>
      <c r="E26" s="473"/>
      <c r="F26" s="474"/>
      <c r="G26" s="66">
        <f>D26*C26</f>
        <v>24</v>
      </c>
      <c r="H26" s="67" t="s">
        <v>175</v>
      </c>
      <c r="I26" s="440"/>
      <c r="J26" s="455"/>
      <c r="K26" s="455"/>
      <c r="M26" s="7"/>
      <c r="N26" s="68"/>
      <c r="O26" s="68"/>
      <c r="P26" s="68"/>
      <c r="Q26" s="68"/>
      <c r="S26" s="7"/>
      <c r="T26" s="8"/>
      <c r="U26" s="8"/>
      <c r="V26" s="8"/>
      <c r="W26" s="8"/>
      <c r="X26" s="8"/>
      <c r="Y26" s="8"/>
      <c r="Z26" s="69"/>
      <c r="AA26" s="7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c r="A27" s="433" t="s">
        <v>82</v>
      </c>
      <c r="B27" s="517"/>
      <c r="C27" s="71">
        <v>1</v>
      </c>
      <c r="D27" s="506">
        <f>IF(F18=1,6,8)</f>
        <v>8</v>
      </c>
      <c r="E27" s="507"/>
      <c r="F27" s="508"/>
      <c r="G27" s="66">
        <f>D27*C27</f>
        <v>8</v>
      </c>
      <c r="H27" s="67" t="s">
        <v>176</v>
      </c>
      <c r="I27" s="440"/>
      <c r="J27" s="441"/>
      <c r="K27" s="441"/>
      <c r="M27" s="7"/>
      <c r="N27" s="68"/>
      <c r="O27" s="68"/>
      <c r="P27" s="68"/>
      <c r="Q27" s="68"/>
      <c r="S27" s="7"/>
      <c r="T27" s="8"/>
      <c r="U27" s="8"/>
      <c r="V27" s="8"/>
      <c r="W27" s="8"/>
      <c r="X27" s="8"/>
      <c r="Y27" s="8"/>
      <c r="Z27" s="69"/>
      <c r="AA27" s="7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c r="A28" s="433" t="s">
        <v>83</v>
      </c>
      <c r="B28" s="517"/>
      <c r="C28" s="72">
        <v>2</v>
      </c>
      <c r="D28" s="506">
        <f>IF(F18=1,6,8)</f>
        <v>8</v>
      </c>
      <c r="E28" s="507"/>
      <c r="F28" s="508"/>
      <c r="G28" s="66">
        <f>D28*C28</f>
        <v>16</v>
      </c>
      <c r="H28" s="73" t="s">
        <v>176</v>
      </c>
      <c r="K28" s="8"/>
      <c r="N28" s="68"/>
      <c r="O28" s="68"/>
      <c r="P28" s="68"/>
      <c r="Q28" s="68"/>
      <c r="S28" s="7"/>
      <c r="T28" s="8"/>
      <c r="U28" s="8"/>
      <c r="V28" s="8"/>
      <c r="W28" s="8"/>
      <c r="X28" s="8"/>
      <c r="Y28" s="8"/>
      <c r="Z28" s="69"/>
      <c r="AA28" s="7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49" s="7" customFormat="1" ht="12" customHeight="1">
      <c r="A29" s="459"/>
      <c r="B29" s="459"/>
      <c r="C29" s="74"/>
      <c r="D29" s="74"/>
      <c r="E29" s="74"/>
      <c r="F29" s="68"/>
      <c r="G29" s="68"/>
      <c r="H29" s="459"/>
      <c r="I29" s="460"/>
      <c r="J29" s="441"/>
      <c r="K29" s="441"/>
      <c r="L29" s="8"/>
      <c r="M29" s="8"/>
      <c r="S29" s="8"/>
      <c r="T29" s="8"/>
      <c r="U29" s="8"/>
      <c r="V29" s="8"/>
      <c r="W29" s="8"/>
      <c r="X29" s="8"/>
      <c r="Y29" s="8"/>
      <c r="Z29" s="69"/>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ht="22.5" customHeight="1">
      <c r="A30" s="435" t="s">
        <v>173</v>
      </c>
      <c r="B30" s="520"/>
      <c r="C30" s="520"/>
      <c r="D30" s="520"/>
      <c r="E30" s="520"/>
      <c r="F30" s="520"/>
      <c r="G30" s="520"/>
      <c r="H30" s="520"/>
      <c r="I30" s="520"/>
      <c r="J30" s="520"/>
      <c r="K30" s="520"/>
      <c r="L30" s="520"/>
      <c r="M30" s="520"/>
      <c r="N30" s="521"/>
      <c r="O30" s="521"/>
      <c r="P30" s="521"/>
      <c r="Q30" s="521"/>
      <c r="R30" s="521"/>
      <c r="S30" s="521"/>
      <c r="T30" s="521"/>
      <c r="U30" s="521"/>
      <c r="V30" s="521"/>
      <c r="W30" s="521"/>
      <c r="X30" s="521"/>
      <c r="Y30" s="522"/>
      <c r="Z30" s="523"/>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7.25" customHeight="1">
      <c r="A31" s="400"/>
      <c r="B31" s="401"/>
      <c r="C31" s="402"/>
      <c r="D31" s="540" t="s">
        <v>53</v>
      </c>
      <c r="E31" s="541"/>
      <c r="F31" s="541"/>
      <c r="G31" s="541"/>
      <c r="H31" s="542"/>
      <c r="I31" s="76"/>
      <c r="J31" s="76"/>
      <c r="K31" s="77"/>
      <c r="L31" s="77"/>
      <c r="M31" s="46"/>
      <c r="N31" s="46"/>
      <c r="O31" s="46"/>
      <c r="P31" s="46"/>
      <c r="Q31" s="46"/>
      <c r="R31" s="46"/>
      <c r="S31" s="47"/>
      <c r="T31" s="47"/>
      <c r="U31" s="47"/>
      <c r="V31" s="47"/>
      <c r="W31" s="47"/>
      <c r="X31" s="47"/>
      <c r="Y31" s="47"/>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7.25" customHeight="1">
      <c r="A32" s="78"/>
      <c r="B32" s="79"/>
      <c r="C32" s="80"/>
      <c r="D32" s="81" t="s">
        <v>30</v>
      </c>
      <c r="E32" s="81" t="s">
        <v>31</v>
      </c>
      <c r="F32" s="81" t="s">
        <v>32</v>
      </c>
      <c r="G32" s="81" t="s">
        <v>33</v>
      </c>
      <c r="H32" s="81" t="s">
        <v>34</v>
      </c>
      <c r="I32" s="76"/>
      <c r="J32" s="80"/>
      <c r="K32" s="46"/>
      <c r="L32" s="46"/>
      <c r="M32" s="46"/>
      <c r="N32" s="46"/>
      <c r="O32" s="46"/>
      <c r="P32" s="46"/>
      <c r="Q32" s="46"/>
      <c r="R32" s="46"/>
      <c r="S32" s="47"/>
      <c r="T32" s="47"/>
      <c r="U32" s="47"/>
      <c r="V32" s="47"/>
      <c r="W32" s="47"/>
      <c r="X32" s="47"/>
      <c r="Y32" s="47"/>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c r="A33" s="403" t="s">
        <v>54</v>
      </c>
      <c r="B33" s="404"/>
      <c r="C33" s="405"/>
      <c r="D33" s="342">
        <f>G27+G26</f>
        <v>32</v>
      </c>
      <c r="E33" s="343">
        <f>IF(E18=1,D33,IF(E18=2,G27,D27))</f>
        <v>8</v>
      </c>
      <c r="F33" s="343">
        <f>IF(E18=1,D33,IF(E18=2,D33,E33))</f>
        <v>8</v>
      </c>
      <c r="G33" s="343">
        <f>IF(E18=1,D33,IF(E18=2,E33,D33))</f>
        <v>32</v>
      </c>
      <c r="H33" s="343" t="s">
        <v>19</v>
      </c>
      <c r="I33" s="82"/>
      <c r="J33" s="83"/>
      <c r="K33" s="84"/>
      <c r="L33" s="84"/>
      <c r="M33" s="84"/>
      <c r="N33" s="84"/>
      <c r="O33" s="84"/>
      <c r="P33" s="84"/>
      <c r="Q33" s="84"/>
      <c r="R33" s="84"/>
      <c r="S33" s="85"/>
      <c r="T33" s="85"/>
      <c r="U33" s="85"/>
      <c r="V33" s="85"/>
      <c r="W33" s="47"/>
      <c r="X33" s="47"/>
      <c r="Y33" s="47"/>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c r="A34" s="403" t="s">
        <v>55</v>
      </c>
      <c r="B34" s="404"/>
      <c r="C34" s="405"/>
      <c r="D34" s="342">
        <f>G28+G26</f>
        <v>40</v>
      </c>
      <c r="E34" s="343">
        <f>IF(E18=1,D34,IF(E18=2,G28,(D28*C28)))</f>
        <v>16</v>
      </c>
      <c r="F34" s="343">
        <f>IF(E18=1,D34,IF(E18=2,D34,E34))</f>
        <v>16</v>
      </c>
      <c r="G34" s="343">
        <f>IF(E18=1,D34,IF(E18=2,E34,D34))</f>
        <v>40</v>
      </c>
      <c r="H34" s="343" t="s">
        <v>19</v>
      </c>
      <c r="I34" s="82"/>
      <c r="J34" s="86"/>
      <c r="K34" s="85"/>
      <c r="L34" s="85"/>
      <c r="M34" s="85"/>
      <c r="N34" s="85"/>
      <c r="O34" s="85"/>
      <c r="P34" s="85"/>
      <c r="Q34" s="85"/>
      <c r="R34" s="85"/>
      <c r="S34" s="85"/>
      <c r="T34" s="85"/>
      <c r="U34" s="85"/>
      <c r="V34" s="85"/>
      <c r="W34" s="47"/>
      <c r="X34" s="47"/>
      <c r="Y34" s="47"/>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c r="A35" s="6"/>
      <c r="B35" s="59"/>
      <c r="C35" s="59"/>
      <c r="D35" s="59"/>
      <c r="E35" s="87"/>
      <c r="F35" s="88"/>
      <c r="G35" s="88"/>
      <c r="H35" s="89"/>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26" s="55" customFormat="1" ht="24.75" customHeight="1">
      <c r="A36" s="383" t="s">
        <v>118</v>
      </c>
      <c r="B36" s="384"/>
      <c r="C36" s="384"/>
      <c r="D36" s="384"/>
      <c r="E36" s="384"/>
      <c r="F36" s="384"/>
      <c r="G36" s="384"/>
      <c r="H36" s="384"/>
      <c r="I36" s="384"/>
      <c r="J36" s="384"/>
      <c r="K36" s="384"/>
      <c r="L36" s="384"/>
      <c r="M36" s="90"/>
      <c r="N36" s="90"/>
      <c r="O36" s="90"/>
      <c r="P36" s="90"/>
      <c r="Q36" s="90"/>
      <c r="R36" s="91"/>
      <c r="S36" s="91"/>
      <c r="T36" s="91"/>
      <c r="U36" s="91"/>
      <c r="V36" s="91"/>
      <c r="W36" s="91"/>
      <c r="X36" s="91"/>
      <c r="Y36" s="91"/>
      <c r="Z36" s="92"/>
    </row>
    <row r="37" spans="1:49" ht="15.75" customHeight="1">
      <c r="A37" s="407" t="s">
        <v>131</v>
      </c>
      <c r="B37" s="408"/>
      <c r="C37" s="408"/>
      <c r="D37" s="408"/>
      <c r="E37" s="408"/>
      <c r="F37" s="408"/>
      <c r="G37" s="408"/>
      <c r="H37" s="408"/>
      <c r="I37" s="320"/>
      <c r="J37" s="320"/>
      <c r="K37" s="320"/>
      <c r="L37" s="320"/>
      <c r="M37" s="320"/>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c r="A38" s="407" t="s">
        <v>132</v>
      </c>
      <c r="B38" s="408"/>
      <c r="C38" s="408"/>
      <c r="D38" s="408"/>
      <c r="E38" s="408"/>
      <c r="F38" s="408"/>
      <c r="G38" s="408"/>
      <c r="H38" s="408"/>
      <c r="I38" s="408"/>
      <c r="J38" s="408"/>
      <c r="K38" s="408"/>
      <c r="L38" s="408"/>
      <c r="M38" s="408"/>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c r="A39" s="94"/>
      <c r="B39" s="93"/>
      <c r="C39" s="93"/>
      <c r="D39" s="93"/>
      <c r="E39" s="93"/>
      <c r="F39" s="93"/>
      <c r="G39" s="93"/>
      <c r="H39" s="93"/>
      <c r="I39" s="93"/>
      <c r="J39" s="93"/>
      <c r="K39" s="93"/>
      <c r="L39" s="93"/>
      <c r="M39" s="93"/>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8.75">
      <c r="A40" s="95" t="s">
        <v>21</v>
      </c>
      <c r="B40" s="543"/>
      <c r="C40" s="410"/>
      <c r="D40" s="96"/>
      <c r="E40" s="96"/>
      <c r="F40" s="93"/>
      <c r="G40" s="93"/>
      <c r="H40" s="93"/>
      <c r="I40" s="93"/>
      <c r="J40" s="93"/>
      <c r="K40" s="93"/>
      <c r="L40" s="93"/>
      <c r="M40" s="93"/>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8.75">
      <c r="A41" s="95"/>
      <c r="B41" s="249"/>
      <c r="C41" s="251"/>
      <c r="D41" s="96"/>
      <c r="E41" s="96"/>
      <c r="F41" s="93"/>
      <c r="G41" s="93"/>
      <c r="H41" s="93"/>
      <c r="I41" s="93"/>
      <c r="J41" s="93"/>
      <c r="K41" s="93"/>
      <c r="L41" s="93"/>
      <c r="M41" s="93"/>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9.5" thickBot="1">
      <c r="A42" s="248" t="s">
        <v>22</v>
      </c>
      <c r="B42" s="7"/>
      <c r="C42" s="250"/>
      <c r="D42" s="7"/>
      <c r="E42" s="7"/>
      <c r="F42" s="7"/>
      <c r="G42" s="7"/>
      <c r="H42" s="7"/>
      <c r="I42" s="7"/>
      <c r="J42" s="7"/>
      <c r="K42" s="7"/>
      <c r="L42" s="7"/>
      <c r="M42" s="7"/>
      <c r="N42" s="7"/>
      <c r="O42" s="7"/>
      <c r="P42" s="7"/>
      <c r="Q42" s="7"/>
      <c r="R42" s="7"/>
      <c r="S42" s="8"/>
      <c r="T42" s="8"/>
      <c r="U42" s="8"/>
      <c r="V42" s="8"/>
      <c r="W42" s="8"/>
      <c r="X42" s="8"/>
      <c r="Y42" s="8"/>
      <c r="Z42" s="9"/>
      <c r="AA42" s="70"/>
      <c r="AB42" s="70"/>
      <c r="AC42" s="70"/>
      <c r="AD42" s="70"/>
      <c r="AE42" s="70"/>
      <c r="AF42" s="70"/>
      <c r="AG42" s="70"/>
      <c r="AH42" s="70"/>
      <c r="AI42" s="70"/>
      <c r="AJ42" s="70"/>
      <c r="AK42" s="70"/>
      <c r="AL42" s="10"/>
      <c r="AM42" s="10"/>
      <c r="AN42" s="10"/>
      <c r="AO42" s="10"/>
      <c r="AP42" s="10"/>
      <c r="AQ42" s="10"/>
      <c r="AR42" s="10"/>
      <c r="AS42" s="10"/>
      <c r="AT42" s="10"/>
      <c r="AU42" s="10"/>
      <c r="AV42" s="10"/>
      <c r="AW42" s="10"/>
    </row>
    <row r="43" spans="1:49" s="58" customFormat="1" ht="19.5" customHeight="1" thickBot="1">
      <c r="A43" s="97" t="s">
        <v>23</v>
      </c>
      <c r="B43" s="98" t="s">
        <v>24</v>
      </c>
      <c r="C43" s="99" t="s">
        <v>179</v>
      </c>
      <c r="D43" s="99" t="s">
        <v>30</v>
      </c>
      <c r="E43" s="99" t="s">
        <v>31</v>
      </c>
      <c r="F43" s="99" t="s">
        <v>32</v>
      </c>
      <c r="G43" s="99" t="s">
        <v>33</v>
      </c>
      <c r="H43" s="99" t="s">
        <v>34</v>
      </c>
      <c r="I43" s="99" t="s">
        <v>35</v>
      </c>
      <c r="J43" s="99" t="s">
        <v>36</v>
      </c>
      <c r="K43" s="99" t="s">
        <v>37</v>
      </c>
      <c r="L43" s="99" t="s">
        <v>38</v>
      </c>
      <c r="M43" s="99" t="s">
        <v>39</v>
      </c>
      <c r="N43" s="99" t="s">
        <v>40</v>
      </c>
      <c r="O43" s="99" t="s">
        <v>52</v>
      </c>
      <c r="P43" s="99" t="s">
        <v>51</v>
      </c>
      <c r="Q43" s="99" t="s">
        <v>50</v>
      </c>
      <c r="R43" s="100" t="s">
        <v>49</v>
      </c>
      <c r="S43" s="100" t="s">
        <v>48</v>
      </c>
      <c r="T43" s="100" t="s">
        <v>47</v>
      </c>
      <c r="U43" s="100" t="s">
        <v>46</v>
      </c>
      <c r="V43" s="100" t="s">
        <v>45</v>
      </c>
      <c r="W43" s="100" t="s">
        <v>44</v>
      </c>
      <c r="X43" s="100" t="s">
        <v>43</v>
      </c>
      <c r="Y43" s="100" t="s">
        <v>42</v>
      </c>
      <c r="Z43" s="101" t="s">
        <v>41</v>
      </c>
      <c r="AA43" s="102"/>
      <c r="AB43" s="102"/>
      <c r="AC43" s="102"/>
      <c r="AD43" s="102"/>
      <c r="AE43" s="102"/>
      <c r="AF43" s="102"/>
      <c r="AG43" s="102"/>
      <c r="AH43" s="102"/>
      <c r="AI43" s="102"/>
      <c r="AJ43" s="102"/>
      <c r="AK43" s="102"/>
      <c r="AL43" s="64"/>
      <c r="AM43" s="64"/>
      <c r="AN43" s="64"/>
      <c r="AO43" s="64"/>
      <c r="AP43" s="64"/>
      <c r="AQ43" s="64"/>
      <c r="AR43" s="64"/>
      <c r="AS43" s="64"/>
      <c r="AT43" s="64"/>
      <c r="AU43" s="64"/>
      <c r="AV43" s="64"/>
      <c r="AW43" s="64"/>
    </row>
    <row r="44" spans="1:49" s="377" customFormat="1" ht="15.75">
      <c r="A44" s="368"/>
      <c r="B44" s="369"/>
      <c r="C44" s="267"/>
      <c r="D44" s="370"/>
      <c r="E44" s="108"/>
      <c r="F44" s="370"/>
      <c r="G44" s="108"/>
      <c r="H44" s="370"/>
      <c r="I44" s="108"/>
      <c r="J44" s="108"/>
      <c r="K44" s="108"/>
      <c r="L44" s="108"/>
      <c r="M44" s="108"/>
      <c r="N44" s="108"/>
      <c r="O44" s="108"/>
      <c r="P44" s="108"/>
      <c r="Q44" s="109"/>
      <c r="R44" s="109"/>
      <c r="S44" s="109"/>
      <c r="T44" s="109"/>
      <c r="U44" s="109"/>
      <c r="V44" s="109"/>
      <c r="W44" s="109"/>
      <c r="X44" s="109"/>
      <c r="Y44" s="109"/>
      <c r="Z44" s="371"/>
      <c r="AA44" s="375"/>
      <c r="AB44" s="375"/>
      <c r="AC44" s="375"/>
      <c r="AD44" s="375"/>
      <c r="AE44" s="375"/>
      <c r="AF44" s="375"/>
      <c r="AG44" s="375"/>
      <c r="AH44" s="375"/>
      <c r="AI44" s="375"/>
      <c r="AJ44" s="375"/>
      <c r="AK44" s="375"/>
      <c r="AL44" s="376"/>
      <c r="AM44" s="376"/>
      <c r="AN44" s="376"/>
      <c r="AO44" s="376"/>
      <c r="AP44" s="376"/>
      <c r="AQ44" s="376"/>
      <c r="AR44" s="376"/>
      <c r="AS44" s="376"/>
      <c r="AT44" s="376"/>
      <c r="AU44" s="376"/>
      <c r="AV44" s="376"/>
      <c r="AW44" s="376"/>
    </row>
    <row r="45" spans="1:49" s="377" customFormat="1" ht="15.75">
      <c r="A45" s="368"/>
      <c r="B45" s="124"/>
      <c r="C45" s="267"/>
      <c r="D45" s="115"/>
      <c r="E45" s="126"/>
      <c r="F45" s="115"/>
      <c r="G45" s="126"/>
      <c r="H45" s="115"/>
      <c r="I45" s="126"/>
      <c r="J45" s="115"/>
      <c r="K45" s="115"/>
      <c r="L45" s="115"/>
      <c r="M45" s="115"/>
      <c r="N45" s="115"/>
      <c r="O45" s="115"/>
      <c r="P45" s="115"/>
      <c r="Q45" s="116"/>
      <c r="R45" s="116"/>
      <c r="S45" s="116"/>
      <c r="T45" s="116"/>
      <c r="U45" s="116"/>
      <c r="V45" s="116"/>
      <c r="W45" s="116"/>
      <c r="X45" s="116"/>
      <c r="Y45" s="116"/>
      <c r="Z45" s="372"/>
      <c r="AA45" s="375"/>
      <c r="AB45" s="375"/>
      <c r="AC45" s="375"/>
      <c r="AD45" s="375"/>
      <c r="AE45" s="375"/>
      <c r="AF45" s="375"/>
      <c r="AG45" s="375"/>
      <c r="AH45" s="375"/>
      <c r="AI45" s="375"/>
      <c r="AJ45" s="375"/>
      <c r="AK45" s="375"/>
      <c r="AL45" s="376"/>
      <c r="AM45" s="376"/>
      <c r="AN45" s="376"/>
      <c r="AO45" s="376"/>
      <c r="AP45" s="376"/>
      <c r="AQ45" s="376"/>
      <c r="AR45" s="376"/>
      <c r="AS45" s="376"/>
      <c r="AT45" s="376"/>
      <c r="AU45" s="376"/>
      <c r="AV45" s="376"/>
      <c r="AW45" s="376"/>
    </row>
    <row r="46" spans="1:49" s="377" customFormat="1" ht="15.75">
      <c r="A46" s="368"/>
      <c r="B46" s="124"/>
      <c r="C46" s="267"/>
      <c r="D46" s="115"/>
      <c r="E46" s="126"/>
      <c r="F46" s="115"/>
      <c r="G46" s="126"/>
      <c r="H46" s="115"/>
      <c r="I46" s="126"/>
      <c r="J46" s="115"/>
      <c r="K46" s="115"/>
      <c r="L46" s="115"/>
      <c r="M46" s="115"/>
      <c r="N46" s="115"/>
      <c r="O46" s="115"/>
      <c r="P46" s="115"/>
      <c r="Q46" s="116"/>
      <c r="R46" s="116"/>
      <c r="S46" s="116"/>
      <c r="T46" s="116"/>
      <c r="U46" s="116"/>
      <c r="V46" s="116"/>
      <c r="W46" s="116"/>
      <c r="X46" s="116"/>
      <c r="Y46" s="116"/>
      <c r="Z46" s="372"/>
      <c r="AA46" s="375"/>
      <c r="AB46" s="375"/>
      <c r="AC46" s="375"/>
      <c r="AD46" s="375"/>
      <c r="AE46" s="375"/>
      <c r="AF46" s="375"/>
      <c r="AG46" s="375"/>
      <c r="AH46" s="375"/>
      <c r="AI46" s="375"/>
      <c r="AJ46" s="375"/>
      <c r="AK46" s="375"/>
      <c r="AL46" s="376"/>
      <c r="AM46" s="376"/>
      <c r="AN46" s="376"/>
      <c r="AO46" s="376"/>
      <c r="AP46" s="376"/>
      <c r="AQ46" s="376"/>
      <c r="AR46" s="376"/>
      <c r="AS46" s="376"/>
      <c r="AT46" s="376"/>
      <c r="AU46" s="376"/>
      <c r="AV46" s="376"/>
      <c r="AW46" s="376"/>
    </row>
    <row r="47" spans="1:49" s="377" customFormat="1" ht="15.75">
      <c r="A47" s="368"/>
      <c r="B47" s="124"/>
      <c r="C47" s="267"/>
      <c r="D47" s="115"/>
      <c r="E47" s="126"/>
      <c r="F47" s="115"/>
      <c r="G47" s="126"/>
      <c r="H47" s="115"/>
      <c r="I47" s="126"/>
      <c r="J47" s="115"/>
      <c r="K47" s="115"/>
      <c r="L47" s="115"/>
      <c r="M47" s="115"/>
      <c r="N47" s="115"/>
      <c r="O47" s="115"/>
      <c r="P47" s="115"/>
      <c r="Q47" s="116"/>
      <c r="R47" s="116"/>
      <c r="S47" s="116"/>
      <c r="T47" s="116"/>
      <c r="U47" s="116"/>
      <c r="V47" s="116"/>
      <c r="W47" s="116"/>
      <c r="X47" s="116"/>
      <c r="Y47" s="116"/>
      <c r="Z47" s="372"/>
      <c r="AA47" s="375"/>
      <c r="AB47" s="375"/>
      <c r="AC47" s="375"/>
      <c r="AD47" s="375"/>
      <c r="AE47" s="375"/>
      <c r="AF47" s="375"/>
      <c r="AG47" s="375"/>
      <c r="AH47" s="375"/>
      <c r="AI47" s="375"/>
      <c r="AJ47" s="375"/>
      <c r="AK47" s="375"/>
      <c r="AL47" s="376"/>
      <c r="AM47" s="376"/>
      <c r="AN47" s="376"/>
      <c r="AO47" s="376"/>
      <c r="AP47" s="376"/>
      <c r="AQ47" s="376"/>
      <c r="AR47" s="376"/>
      <c r="AS47" s="376"/>
      <c r="AT47" s="376"/>
      <c r="AU47" s="376"/>
      <c r="AV47" s="376"/>
      <c r="AW47" s="376"/>
    </row>
    <row r="48" spans="1:49" s="377" customFormat="1" ht="15.75">
      <c r="A48" s="373"/>
      <c r="B48" s="124"/>
      <c r="C48" s="267"/>
      <c r="D48" s="115"/>
      <c r="E48" s="115"/>
      <c r="F48" s="115"/>
      <c r="G48" s="126"/>
      <c r="H48" s="115"/>
      <c r="I48" s="126"/>
      <c r="J48" s="115"/>
      <c r="K48" s="115"/>
      <c r="L48" s="115"/>
      <c r="M48" s="115"/>
      <c r="N48" s="115"/>
      <c r="O48" s="115"/>
      <c r="P48" s="115"/>
      <c r="Q48" s="116"/>
      <c r="R48" s="116"/>
      <c r="S48" s="116"/>
      <c r="T48" s="116"/>
      <c r="U48" s="116"/>
      <c r="V48" s="116"/>
      <c r="W48" s="116"/>
      <c r="X48" s="116"/>
      <c r="Y48" s="116"/>
      <c r="Z48" s="372"/>
      <c r="AA48" s="375"/>
      <c r="AB48" s="375"/>
      <c r="AC48" s="375"/>
      <c r="AD48" s="375"/>
      <c r="AE48" s="375"/>
      <c r="AF48" s="375"/>
      <c r="AG48" s="375"/>
      <c r="AH48" s="375"/>
      <c r="AI48" s="375"/>
      <c r="AJ48" s="375"/>
      <c r="AK48" s="375"/>
      <c r="AL48" s="376"/>
      <c r="AM48" s="376"/>
      <c r="AN48" s="376"/>
      <c r="AO48" s="376"/>
      <c r="AP48" s="376"/>
      <c r="AQ48" s="376"/>
      <c r="AR48" s="376"/>
      <c r="AS48" s="376"/>
      <c r="AT48" s="376"/>
      <c r="AU48" s="376"/>
      <c r="AV48" s="376"/>
      <c r="AW48" s="376"/>
    </row>
    <row r="49" spans="1:49" s="377" customFormat="1" ht="15.75">
      <c r="A49" s="373"/>
      <c r="B49" s="124"/>
      <c r="C49" s="267"/>
      <c r="D49" s="115"/>
      <c r="E49" s="115"/>
      <c r="F49" s="115"/>
      <c r="G49" s="126"/>
      <c r="H49" s="115"/>
      <c r="I49" s="126"/>
      <c r="J49" s="115"/>
      <c r="K49" s="115"/>
      <c r="L49" s="115"/>
      <c r="M49" s="115"/>
      <c r="N49" s="115"/>
      <c r="O49" s="115"/>
      <c r="P49" s="115"/>
      <c r="Q49" s="116"/>
      <c r="R49" s="116"/>
      <c r="S49" s="116"/>
      <c r="T49" s="116"/>
      <c r="U49" s="116"/>
      <c r="V49" s="116"/>
      <c r="W49" s="116"/>
      <c r="X49" s="116"/>
      <c r="Y49" s="116"/>
      <c r="Z49" s="372"/>
      <c r="AA49" s="375"/>
      <c r="AB49" s="375"/>
      <c r="AC49" s="375"/>
      <c r="AD49" s="375"/>
      <c r="AE49" s="375"/>
      <c r="AF49" s="375"/>
      <c r="AG49" s="375"/>
      <c r="AH49" s="375"/>
      <c r="AI49" s="375"/>
      <c r="AJ49" s="375"/>
      <c r="AK49" s="375"/>
      <c r="AL49" s="376"/>
      <c r="AM49" s="376"/>
      <c r="AN49" s="376"/>
      <c r="AO49" s="376"/>
      <c r="AP49" s="376"/>
      <c r="AQ49" s="376"/>
      <c r="AR49" s="376"/>
      <c r="AS49" s="376"/>
      <c r="AT49" s="376"/>
      <c r="AU49" s="376"/>
      <c r="AV49" s="376"/>
      <c r="AW49" s="376"/>
    </row>
    <row r="50" spans="1:49" s="377" customFormat="1" ht="15.75">
      <c r="A50" s="373"/>
      <c r="B50" s="124"/>
      <c r="C50" s="125"/>
      <c r="D50" s="115"/>
      <c r="E50" s="115"/>
      <c r="F50" s="115"/>
      <c r="G50" s="126"/>
      <c r="H50" s="115"/>
      <c r="I50" s="126"/>
      <c r="J50" s="115"/>
      <c r="K50" s="115"/>
      <c r="L50" s="115"/>
      <c r="M50" s="115"/>
      <c r="N50" s="115"/>
      <c r="O50" s="115"/>
      <c r="P50" s="115"/>
      <c r="Q50" s="116"/>
      <c r="R50" s="116"/>
      <c r="S50" s="116"/>
      <c r="T50" s="116"/>
      <c r="U50" s="116"/>
      <c r="V50" s="116"/>
      <c r="W50" s="116"/>
      <c r="X50" s="116"/>
      <c r="Y50" s="116"/>
      <c r="Z50" s="372"/>
      <c r="AA50" s="375"/>
      <c r="AB50" s="375"/>
      <c r="AC50" s="375"/>
      <c r="AD50" s="375"/>
      <c r="AE50" s="375"/>
      <c r="AF50" s="375"/>
      <c r="AG50" s="375"/>
      <c r="AH50" s="375"/>
      <c r="AI50" s="375"/>
      <c r="AJ50" s="375"/>
      <c r="AK50" s="375"/>
      <c r="AL50" s="376"/>
      <c r="AM50" s="376"/>
      <c r="AN50" s="376"/>
      <c r="AO50" s="376"/>
      <c r="AP50" s="376"/>
      <c r="AQ50" s="376"/>
      <c r="AR50" s="376"/>
      <c r="AS50" s="376"/>
      <c r="AT50" s="376"/>
      <c r="AU50" s="376"/>
      <c r="AV50" s="376"/>
      <c r="AW50" s="376"/>
    </row>
    <row r="51" spans="1:49" s="377" customFormat="1" ht="15.75">
      <c r="A51" s="373"/>
      <c r="B51" s="124"/>
      <c r="C51" s="125"/>
      <c r="D51" s="115"/>
      <c r="E51" s="115"/>
      <c r="F51" s="115"/>
      <c r="G51" s="126"/>
      <c r="H51" s="374"/>
      <c r="I51" s="115"/>
      <c r="J51" s="115"/>
      <c r="K51" s="126"/>
      <c r="L51" s="115"/>
      <c r="M51" s="126"/>
      <c r="N51" s="115"/>
      <c r="O51" s="115"/>
      <c r="P51" s="115"/>
      <c r="Q51" s="116"/>
      <c r="R51" s="116"/>
      <c r="S51" s="116"/>
      <c r="T51" s="116"/>
      <c r="U51" s="116"/>
      <c r="V51" s="116"/>
      <c r="W51" s="116"/>
      <c r="X51" s="116"/>
      <c r="Y51" s="116"/>
      <c r="Z51" s="372"/>
      <c r="AA51" s="375"/>
      <c r="AB51" s="375"/>
      <c r="AC51" s="375"/>
      <c r="AD51" s="375"/>
      <c r="AE51" s="375"/>
      <c r="AF51" s="375"/>
      <c r="AG51" s="375"/>
      <c r="AH51" s="375"/>
      <c r="AI51" s="375"/>
      <c r="AJ51" s="375"/>
      <c r="AK51" s="375"/>
      <c r="AL51" s="376"/>
      <c r="AM51" s="376"/>
      <c r="AN51" s="376"/>
      <c r="AO51" s="376"/>
      <c r="AP51" s="376"/>
      <c r="AQ51" s="376"/>
      <c r="AR51" s="376"/>
      <c r="AS51" s="376"/>
      <c r="AT51" s="376"/>
      <c r="AU51" s="376"/>
      <c r="AV51" s="376"/>
      <c r="AW51" s="376"/>
    </row>
    <row r="52" spans="1:49" s="377" customFormat="1" ht="15.75">
      <c r="A52" s="373"/>
      <c r="B52" s="124"/>
      <c r="C52" s="125"/>
      <c r="D52" s="115"/>
      <c r="E52" s="115"/>
      <c r="F52" s="115"/>
      <c r="G52" s="115"/>
      <c r="H52" s="127"/>
      <c r="I52" s="115"/>
      <c r="J52" s="115"/>
      <c r="K52" s="126"/>
      <c r="L52" s="115"/>
      <c r="M52" s="126"/>
      <c r="N52" s="115"/>
      <c r="O52" s="115"/>
      <c r="P52" s="115"/>
      <c r="Q52" s="116"/>
      <c r="R52" s="116"/>
      <c r="S52" s="116"/>
      <c r="T52" s="116"/>
      <c r="U52" s="116"/>
      <c r="V52" s="116"/>
      <c r="W52" s="116"/>
      <c r="X52" s="116"/>
      <c r="Y52" s="116"/>
      <c r="Z52" s="372"/>
      <c r="AA52" s="375"/>
      <c r="AB52" s="375"/>
      <c r="AC52" s="375"/>
      <c r="AD52" s="375"/>
      <c r="AE52" s="375"/>
      <c r="AF52" s="375"/>
      <c r="AG52" s="375"/>
      <c r="AH52" s="375"/>
      <c r="AI52" s="375"/>
      <c r="AJ52" s="375"/>
      <c r="AK52" s="375"/>
      <c r="AL52" s="376"/>
      <c r="AM52" s="376"/>
      <c r="AN52" s="376"/>
      <c r="AO52" s="376"/>
      <c r="AP52" s="376"/>
      <c r="AQ52" s="376"/>
      <c r="AR52" s="376"/>
      <c r="AS52" s="376"/>
      <c r="AT52" s="376"/>
      <c r="AU52" s="376"/>
      <c r="AV52" s="376"/>
      <c r="AW52" s="376"/>
    </row>
    <row r="53" spans="1:49" s="377" customFormat="1" ht="15.75">
      <c r="A53" s="373"/>
      <c r="B53" s="124"/>
      <c r="C53" s="125"/>
      <c r="D53" s="115"/>
      <c r="E53" s="115"/>
      <c r="F53" s="115"/>
      <c r="G53" s="115"/>
      <c r="H53" s="115"/>
      <c r="I53" s="115"/>
      <c r="J53" s="115"/>
      <c r="K53" s="126"/>
      <c r="L53" s="115"/>
      <c r="M53" s="126"/>
      <c r="N53" s="115"/>
      <c r="O53" s="115"/>
      <c r="P53" s="115"/>
      <c r="Q53" s="116"/>
      <c r="R53" s="116"/>
      <c r="S53" s="116"/>
      <c r="T53" s="116"/>
      <c r="U53" s="116"/>
      <c r="V53" s="116"/>
      <c r="W53" s="116"/>
      <c r="X53" s="116"/>
      <c r="Y53" s="116"/>
      <c r="Z53" s="372"/>
      <c r="AA53" s="375"/>
      <c r="AB53" s="375"/>
      <c r="AC53" s="375"/>
      <c r="AD53" s="375"/>
      <c r="AE53" s="375"/>
      <c r="AF53" s="375"/>
      <c r="AG53" s="375"/>
      <c r="AH53" s="375"/>
      <c r="AI53" s="375"/>
      <c r="AJ53" s="375"/>
      <c r="AK53" s="375"/>
      <c r="AL53" s="376"/>
      <c r="AM53" s="376"/>
      <c r="AN53" s="376"/>
      <c r="AO53" s="376"/>
      <c r="AP53" s="376"/>
      <c r="AQ53" s="376"/>
      <c r="AR53" s="376"/>
      <c r="AS53" s="376"/>
      <c r="AT53" s="376"/>
      <c r="AU53" s="376"/>
      <c r="AV53" s="376"/>
      <c r="AW53" s="376"/>
    </row>
    <row r="54" spans="1:49" s="377" customFormat="1" ht="15.75">
      <c r="A54" s="373"/>
      <c r="B54" s="124"/>
      <c r="C54" s="125"/>
      <c r="D54" s="115"/>
      <c r="E54" s="115"/>
      <c r="F54" s="115"/>
      <c r="G54" s="115"/>
      <c r="H54" s="115"/>
      <c r="I54" s="115"/>
      <c r="J54" s="115"/>
      <c r="K54" s="126"/>
      <c r="L54" s="115"/>
      <c r="M54" s="126"/>
      <c r="N54" s="115"/>
      <c r="O54" s="115"/>
      <c r="P54" s="115"/>
      <c r="Q54" s="116"/>
      <c r="R54" s="116"/>
      <c r="S54" s="116"/>
      <c r="T54" s="116"/>
      <c r="U54" s="116"/>
      <c r="V54" s="116"/>
      <c r="W54" s="116"/>
      <c r="X54" s="116"/>
      <c r="Y54" s="116"/>
      <c r="Z54" s="372"/>
      <c r="AA54" s="375"/>
      <c r="AB54" s="375"/>
      <c r="AC54" s="375"/>
      <c r="AD54" s="375"/>
      <c r="AE54" s="375"/>
      <c r="AF54" s="375"/>
      <c r="AG54" s="375"/>
      <c r="AH54" s="375"/>
      <c r="AI54" s="375"/>
      <c r="AJ54" s="375"/>
      <c r="AK54" s="375"/>
      <c r="AL54" s="376"/>
      <c r="AM54" s="376"/>
      <c r="AN54" s="376"/>
      <c r="AO54" s="376"/>
      <c r="AP54" s="376"/>
      <c r="AQ54" s="376"/>
      <c r="AR54" s="376"/>
      <c r="AS54" s="376"/>
      <c r="AT54" s="376"/>
      <c r="AU54" s="376"/>
      <c r="AV54" s="376"/>
      <c r="AW54" s="376"/>
    </row>
    <row r="55" spans="1:49" s="377" customFormat="1" ht="15.75">
      <c r="A55" s="123"/>
      <c r="B55" s="124"/>
      <c r="C55" s="125"/>
      <c r="D55" s="115"/>
      <c r="E55" s="115"/>
      <c r="F55" s="115"/>
      <c r="G55" s="126"/>
      <c r="H55" s="127"/>
      <c r="I55" s="115"/>
      <c r="J55" s="115"/>
      <c r="K55" s="126"/>
      <c r="L55" s="115"/>
      <c r="M55" s="126"/>
      <c r="N55" s="115"/>
      <c r="O55" s="115"/>
      <c r="P55" s="115"/>
      <c r="Q55" s="116"/>
      <c r="R55" s="116"/>
      <c r="S55" s="116"/>
      <c r="T55" s="116"/>
      <c r="U55" s="116"/>
      <c r="V55" s="116"/>
      <c r="W55" s="116"/>
      <c r="X55" s="116"/>
      <c r="Y55" s="116"/>
      <c r="Z55" s="372"/>
      <c r="AA55" s="375"/>
      <c r="AB55" s="375"/>
      <c r="AC55" s="375"/>
      <c r="AD55" s="375"/>
      <c r="AE55" s="375"/>
      <c r="AF55" s="375"/>
      <c r="AG55" s="375"/>
      <c r="AH55" s="375"/>
      <c r="AI55" s="375"/>
      <c r="AJ55" s="375"/>
      <c r="AK55" s="375"/>
      <c r="AL55" s="376"/>
      <c r="AM55" s="376"/>
      <c r="AN55" s="376"/>
      <c r="AO55" s="376"/>
      <c r="AP55" s="376"/>
      <c r="AQ55" s="376"/>
      <c r="AR55" s="376"/>
      <c r="AS55" s="376"/>
      <c r="AT55" s="376"/>
      <c r="AU55" s="376"/>
      <c r="AV55" s="376"/>
      <c r="AW55" s="376"/>
    </row>
    <row r="56" spans="1:49" s="377" customFormat="1" ht="15.75">
      <c r="A56" s="123"/>
      <c r="B56" s="124"/>
      <c r="C56" s="125"/>
      <c r="D56" s="115"/>
      <c r="E56" s="115"/>
      <c r="F56" s="115"/>
      <c r="G56" s="126"/>
      <c r="H56" s="127"/>
      <c r="I56" s="115"/>
      <c r="J56" s="115"/>
      <c r="K56" s="126"/>
      <c r="L56" s="115"/>
      <c r="M56" s="126"/>
      <c r="N56" s="115"/>
      <c r="O56" s="115"/>
      <c r="P56" s="115"/>
      <c r="Q56" s="116"/>
      <c r="R56" s="116"/>
      <c r="S56" s="116"/>
      <c r="T56" s="116"/>
      <c r="U56" s="116"/>
      <c r="V56" s="116"/>
      <c r="W56" s="116"/>
      <c r="X56" s="116"/>
      <c r="Y56" s="116"/>
      <c r="Z56" s="372"/>
      <c r="AA56" s="375"/>
      <c r="AB56" s="375"/>
      <c r="AC56" s="375"/>
      <c r="AD56" s="375"/>
      <c r="AE56" s="375"/>
      <c r="AF56" s="375"/>
      <c r="AG56" s="375"/>
      <c r="AH56" s="375"/>
      <c r="AI56" s="375"/>
      <c r="AJ56" s="375"/>
      <c r="AK56" s="375"/>
      <c r="AL56" s="376"/>
      <c r="AM56" s="376"/>
      <c r="AN56" s="376"/>
      <c r="AO56" s="376"/>
      <c r="AP56" s="376"/>
      <c r="AQ56" s="376"/>
      <c r="AR56" s="376"/>
      <c r="AS56" s="376"/>
      <c r="AT56" s="376"/>
      <c r="AU56" s="376"/>
      <c r="AV56" s="376"/>
      <c r="AW56" s="376"/>
    </row>
    <row r="57" spans="1:49" s="377" customFormat="1" ht="15.75">
      <c r="A57" s="123"/>
      <c r="B57" s="124"/>
      <c r="C57" s="125"/>
      <c r="D57" s="115"/>
      <c r="E57" s="115"/>
      <c r="F57" s="115"/>
      <c r="G57" s="126"/>
      <c r="H57" s="127"/>
      <c r="I57" s="115"/>
      <c r="J57" s="115"/>
      <c r="K57" s="126"/>
      <c r="L57" s="115"/>
      <c r="M57" s="126"/>
      <c r="N57" s="115"/>
      <c r="O57" s="115"/>
      <c r="P57" s="115"/>
      <c r="Q57" s="116"/>
      <c r="R57" s="116"/>
      <c r="S57" s="116"/>
      <c r="T57" s="116"/>
      <c r="U57" s="116"/>
      <c r="V57" s="116"/>
      <c r="W57" s="116"/>
      <c r="X57" s="116"/>
      <c r="Y57" s="116"/>
      <c r="Z57" s="372"/>
      <c r="AA57" s="375"/>
      <c r="AB57" s="375"/>
      <c r="AC57" s="375"/>
      <c r="AD57" s="375"/>
      <c r="AE57" s="375"/>
      <c r="AF57" s="375"/>
      <c r="AG57" s="375"/>
      <c r="AH57" s="375"/>
      <c r="AI57" s="375"/>
      <c r="AJ57" s="375"/>
      <c r="AK57" s="375"/>
      <c r="AL57" s="376"/>
      <c r="AM57" s="376"/>
      <c r="AN57" s="376"/>
      <c r="AO57" s="376"/>
      <c r="AP57" s="376"/>
      <c r="AQ57" s="376"/>
      <c r="AR57" s="376"/>
      <c r="AS57" s="376"/>
      <c r="AT57" s="376"/>
      <c r="AU57" s="376"/>
      <c r="AV57" s="376"/>
      <c r="AW57" s="376"/>
    </row>
    <row r="58" spans="1:49" s="377" customFormat="1" ht="15.75">
      <c r="A58" s="123"/>
      <c r="B58" s="124"/>
      <c r="C58" s="125"/>
      <c r="D58" s="115"/>
      <c r="E58" s="115"/>
      <c r="F58" s="115"/>
      <c r="G58" s="126"/>
      <c r="H58" s="127"/>
      <c r="I58" s="115"/>
      <c r="J58" s="115"/>
      <c r="K58" s="126"/>
      <c r="L58" s="115"/>
      <c r="M58" s="126"/>
      <c r="N58" s="115"/>
      <c r="O58" s="115"/>
      <c r="P58" s="115"/>
      <c r="Q58" s="116"/>
      <c r="R58" s="116"/>
      <c r="S58" s="116"/>
      <c r="T58" s="116"/>
      <c r="U58" s="116"/>
      <c r="V58" s="116"/>
      <c r="W58" s="116"/>
      <c r="X58" s="116"/>
      <c r="Y58" s="116"/>
      <c r="Z58" s="372"/>
      <c r="AA58" s="375"/>
      <c r="AB58" s="375"/>
      <c r="AC58" s="375"/>
      <c r="AD58" s="375"/>
      <c r="AE58" s="375"/>
      <c r="AF58" s="375"/>
      <c r="AG58" s="375"/>
      <c r="AH58" s="375"/>
      <c r="AI58" s="375"/>
      <c r="AJ58" s="375"/>
      <c r="AK58" s="375"/>
      <c r="AL58" s="376"/>
      <c r="AM58" s="376"/>
      <c r="AN58" s="376"/>
      <c r="AO58" s="376"/>
      <c r="AP58" s="376"/>
      <c r="AQ58" s="376"/>
      <c r="AR58" s="376"/>
      <c r="AS58" s="376"/>
      <c r="AT58" s="376"/>
      <c r="AU58" s="376"/>
      <c r="AV58" s="376"/>
      <c r="AW58" s="376"/>
    </row>
    <row r="59" spans="1:49" s="377" customFormat="1" ht="15.75">
      <c r="A59" s="123"/>
      <c r="B59" s="124"/>
      <c r="C59" s="125"/>
      <c r="D59" s="115"/>
      <c r="E59" s="115"/>
      <c r="F59" s="115"/>
      <c r="G59" s="126"/>
      <c r="H59" s="127"/>
      <c r="I59" s="115"/>
      <c r="J59" s="115"/>
      <c r="K59" s="126"/>
      <c r="L59" s="115"/>
      <c r="M59" s="126"/>
      <c r="N59" s="115"/>
      <c r="O59" s="115"/>
      <c r="P59" s="115"/>
      <c r="Q59" s="116"/>
      <c r="R59" s="116"/>
      <c r="S59" s="116"/>
      <c r="T59" s="116"/>
      <c r="U59" s="116"/>
      <c r="V59" s="116"/>
      <c r="W59" s="116"/>
      <c r="X59" s="116"/>
      <c r="Y59" s="116"/>
      <c r="Z59" s="372"/>
      <c r="AA59" s="375"/>
      <c r="AB59" s="375"/>
      <c r="AC59" s="375"/>
      <c r="AD59" s="375"/>
      <c r="AE59" s="375"/>
      <c r="AF59" s="375"/>
      <c r="AG59" s="375"/>
      <c r="AH59" s="375"/>
      <c r="AI59" s="375"/>
      <c r="AJ59" s="375"/>
      <c r="AK59" s="375"/>
      <c r="AL59" s="376"/>
      <c r="AM59" s="376"/>
      <c r="AN59" s="376"/>
      <c r="AO59" s="376"/>
      <c r="AP59" s="376"/>
      <c r="AQ59" s="376"/>
      <c r="AR59" s="376"/>
      <c r="AS59" s="376"/>
      <c r="AT59" s="376"/>
      <c r="AU59" s="376"/>
      <c r="AV59" s="376"/>
      <c r="AW59" s="376"/>
    </row>
    <row r="60" spans="1:49" s="377" customFormat="1" ht="15.75">
      <c r="A60" s="123"/>
      <c r="B60" s="124"/>
      <c r="C60" s="125"/>
      <c r="D60" s="115"/>
      <c r="E60" s="115"/>
      <c r="F60" s="115"/>
      <c r="G60" s="126"/>
      <c r="H60" s="127"/>
      <c r="I60" s="115"/>
      <c r="J60" s="115"/>
      <c r="K60" s="126"/>
      <c r="L60" s="115"/>
      <c r="M60" s="126"/>
      <c r="N60" s="115"/>
      <c r="O60" s="115"/>
      <c r="P60" s="115"/>
      <c r="Q60" s="116"/>
      <c r="R60" s="116"/>
      <c r="S60" s="116"/>
      <c r="T60" s="116"/>
      <c r="U60" s="116"/>
      <c r="V60" s="116"/>
      <c r="W60" s="116"/>
      <c r="X60" s="116"/>
      <c r="Y60" s="116"/>
      <c r="Z60" s="372"/>
      <c r="AA60" s="375"/>
      <c r="AB60" s="375"/>
      <c r="AC60" s="375"/>
      <c r="AD60" s="375"/>
      <c r="AE60" s="375"/>
      <c r="AF60" s="375"/>
      <c r="AG60" s="375"/>
      <c r="AH60" s="375"/>
      <c r="AI60" s="375"/>
      <c r="AJ60" s="375"/>
      <c r="AK60" s="375"/>
      <c r="AL60" s="376"/>
      <c r="AM60" s="376"/>
      <c r="AN60" s="376"/>
      <c r="AO60" s="376"/>
      <c r="AP60" s="376"/>
      <c r="AQ60" s="376"/>
      <c r="AR60" s="376"/>
      <c r="AS60" s="376"/>
      <c r="AT60" s="376"/>
      <c r="AU60" s="376"/>
      <c r="AV60" s="376"/>
      <c r="AW60" s="376"/>
    </row>
    <row r="61" spans="1:49" s="377" customFormat="1" ht="15.75">
      <c r="A61" s="123"/>
      <c r="B61" s="124"/>
      <c r="C61" s="125"/>
      <c r="D61" s="115"/>
      <c r="E61" s="115"/>
      <c r="F61" s="115"/>
      <c r="G61" s="126"/>
      <c r="H61" s="127"/>
      <c r="I61" s="115"/>
      <c r="J61" s="115"/>
      <c r="K61" s="126"/>
      <c r="L61" s="115"/>
      <c r="M61" s="126"/>
      <c r="N61" s="115"/>
      <c r="O61" s="115"/>
      <c r="P61" s="115"/>
      <c r="Q61" s="116"/>
      <c r="R61" s="116"/>
      <c r="S61" s="116"/>
      <c r="T61" s="116"/>
      <c r="U61" s="116"/>
      <c r="V61" s="116"/>
      <c r="W61" s="116"/>
      <c r="X61" s="116"/>
      <c r="Y61" s="116"/>
      <c r="Z61" s="372"/>
      <c r="AA61" s="375"/>
      <c r="AB61" s="375"/>
      <c r="AC61" s="375"/>
      <c r="AD61" s="375"/>
      <c r="AE61" s="375"/>
      <c r="AF61" s="375"/>
      <c r="AG61" s="375"/>
      <c r="AH61" s="375"/>
      <c r="AI61" s="375"/>
      <c r="AJ61" s="375"/>
      <c r="AK61" s="375"/>
      <c r="AL61" s="376"/>
      <c r="AM61" s="376"/>
      <c r="AN61" s="376"/>
      <c r="AO61" s="376"/>
      <c r="AP61" s="376"/>
      <c r="AQ61" s="376"/>
      <c r="AR61" s="376"/>
      <c r="AS61" s="376"/>
      <c r="AT61" s="376"/>
      <c r="AU61" s="376"/>
      <c r="AV61" s="376"/>
      <c r="AW61" s="376"/>
    </row>
    <row r="62" spans="1:49" s="377" customFormat="1" ht="15.75">
      <c r="A62" s="123"/>
      <c r="B62" s="124"/>
      <c r="C62" s="125"/>
      <c r="D62" s="115"/>
      <c r="E62" s="115"/>
      <c r="F62" s="115"/>
      <c r="G62" s="126"/>
      <c r="H62" s="127"/>
      <c r="I62" s="115"/>
      <c r="J62" s="115"/>
      <c r="K62" s="126"/>
      <c r="L62" s="115"/>
      <c r="M62" s="126"/>
      <c r="N62" s="115"/>
      <c r="O62" s="115"/>
      <c r="P62" s="115"/>
      <c r="Q62" s="116"/>
      <c r="R62" s="116"/>
      <c r="S62" s="116"/>
      <c r="T62" s="116"/>
      <c r="U62" s="116"/>
      <c r="V62" s="116"/>
      <c r="W62" s="116"/>
      <c r="X62" s="116"/>
      <c r="Y62" s="116"/>
      <c r="Z62" s="372"/>
      <c r="AA62" s="375"/>
      <c r="AB62" s="375"/>
      <c r="AC62" s="375"/>
      <c r="AD62" s="375"/>
      <c r="AE62" s="375"/>
      <c r="AF62" s="375"/>
      <c r="AG62" s="375"/>
      <c r="AH62" s="375"/>
      <c r="AI62" s="375"/>
      <c r="AJ62" s="375"/>
      <c r="AK62" s="375"/>
      <c r="AL62" s="376"/>
      <c r="AM62" s="376"/>
      <c r="AN62" s="376"/>
      <c r="AO62" s="376"/>
      <c r="AP62" s="376"/>
      <c r="AQ62" s="376"/>
      <c r="AR62" s="376"/>
      <c r="AS62" s="376"/>
      <c r="AT62" s="376"/>
      <c r="AU62" s="376"/>
      <c r="AV62" s="376"/>
      <c r="AW62" s="376"/>
    </row>
    <row r="63" spans="1:49" s="377" customFormat="1" ht="16.5" thickBot="1">
      <c r="A63" s="123"/>
      <c r="B63" s="124"/>
      <c r="C63" s="125"/>
      <c r="D63" s="115"/>
      <c r="E63" s="115"/>
      <c r="F63" s="115"/>
      <c r="G63" s="126"/>
      <c r="H63" s="127"/>
      <c r="I63" s="115"/>
      <c r="J63" s="115"/>
      <c r="K63" s="126"/>
      <c r="L63" s="115"/>
      <c r="M63" s="126"/>
      <c r="N63" s="115"/>
      <c r="O63" s="115"/>
      <c r="P63" s="115"/>
      <c r="Q63" s="116"/>
      <c r="R63" s="116"/>
      <c r="S63" s="116"/>
      <c r="T63" s="116"/>
      <c r="U63" s="116"/>
      <c r="V63" s="116"/>
      <c r="W63" s="116"/>
      <c r="X63" s="116"/>
      <c r="Y63" s="116"/>
      <c r="Z63" s="372"/>
      <c r="AA63" s="375"/>
      <c r="AB63" s="375"/>
      <c r="AC63" s="375"/>
      <c r="AD63" s="375"/>
      <c r="AE63" s="375"/>
      <c r="AF63" s="375"/>
      <c r="AG63" s="375"/>
      <c r="AH63" s="375"/>
      <c r="AI63" s="375"/>
      <c r="AJ63" s="375"/>
      <c r="AK63" s="375"/>
      <c r="AL63" s="376"/>
      <c r="AM63" s="376"/>
      <c r="AN63" s="376"/>
      <c r="AO63" s="376"/>
      <c r="AP63" s="376"/>
      <c r="AQ63" s="376"/>
      <c r="AR63" s="376"/>
      <c r="AS63" s="376"/>
      <c r="AT63" s="376"/>
      <c r="AU63" s="376"/>
      <c r="AV63" s="376"/>
      <c r="AW63" s="376"/>
    </row>
    <row r="64" spans="1:49" s="132" customFormat="1" ht="19.5" customHeight="1" thickBot="1">
      <c r="A64" s="385" t="s">
        <v>56</v>
      </c>
      <c r="B64" s="386"/>
      <c r="C64" s="387"/>
      <c r="D64" s="128">
        <f aca="true" t="shared" si="0" ref="D64:Z64">SUM(D44:D63)</f>
        <v>0</v>
      </c>
      <c r="E64" s="128">
        <f t="shared" si="0"/>
        <v>0</v>
      </c>
      <c r="F64" s="128">
        <f t="shared" si="0"/>
        <v>0</v>
      </c>
      <c r="G64" s="128">
        <f t="shared" si="0"/>
        <v>0</v>
      </c>
      <c r="H64" s="128">
        <f t="shared" si="0"/>
        <v>0</v>
      </c>
      <c r="I64" s="128">
        <f t="shared" si="0"/>
        <v>0</v>
      </c>
      <c r="J64" s="128">
        <f t="shared" si="0"/>
        <v>0</v>
      </c>
      <c r="K64" s="128">
        <f t="shared" si="0"/>
        <v>0</v>
      </c>
      <c r="L64" s="128">
        <f t="shared" si="0"/>
        <v>0</v>
      </c>
      <c r="M64" s="128">
        <f t="shared" si="0"/>
        <v>0</v>
      </c>
      <c r="N64" s="128">
        <f t="shared" si="0"/>
        <v>0</v>
      </c>
      <c r="O64" s="128">
        <f t="shared" si="0"/>
        <v>0</v>
      </c>
      <c r="P64" s="128">
        <f t="shared" si="0"/>
        <v>0</v>
      </c>
      <c r="Q64" s="129">
        <f t="shared" si="0"/>
        <v>0</v>
      </c>
      <c r="R64" s="129">
        <f t="shared" si="0"/>
        <v>0</v>
      </c>
      <c r="S64" s="129">
        <f t="shared" si="0"/>
        <v>0</v>
      </c>
      <c r="T64" s="129">
        <f t="shared" si="0"/>
        <v>0</v>
      </c>
      <c r="U64" s="129">
        <f t="shared" si="0"/>
        <v>0</v>
      </c>
      <c r="V64" s="129">
        <f t="shared" si="0"/>
        <v>0</v>
      </c>
      <c r="W64" s="129">
        <f t="shared" si="0"/>
        <v>0</v>
      </c>
      <c r="X64" s="129">
        <f t="shared" si="0"/>
        <v>0</v>
      </c>
      <c r="Y64" s="129">
        <f t="shared" si="0"/>
        <v>0</v>
      </c>
      <c r="Z64" s="130">
        <f t="shared" si="0"/>
        <v>0</v>
      </c>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row>
    <row r="65" spans="1:49" ht="13.5" customHeight="1">
      <c r="A65" s="6"/>
      <c r="B65" s="59"/>
      <c r="C65" s="59"/>
      <c r="D65" s="59"/>
      <c r="E65" s="133"/>
      <c r="F65" s="133"/>
      <c r="G65" s="133"/>
      <c r="H65" s="133"/>
      <c r="I65" s="133"/>
      <c r="J65" s="133"/>
      <c r="K65" s="133"/>
      <c r="L65" s="133"/>
      <c r="M65" s="133"/>
      <c r="N65" s="133"/>
      <c r="O65" s="133"/>
      <c r="P65" s="133"/>
      <c r="Q65" s="133"/>
      <c r="R65" s="133"/>
      <c r="S65" s="134"/>
      <c r="T65" s="134"/>
      <c r="U65" s="134"/>
      <c r="V65" s="8"/>
      <c r="W65" s="8"/>
      <c r="X65" s="8"/>
      <c r="Y65" s="8"/>
      <c r="Z65" s="9"/>
      <c r="AA65" s="70"/>
      <c r="AB65" s="70"/>
      <c r="AC65" s="70"/>
      <c r="AD65" s="70"/>
      <c r="AE65" s="70"/>
      <c r="AF65" s="70"/>
      <c r="AG65" s="70"/>
      <c r="AH65" s="70"/>
      <c r="AI65" s="70"/>
      <c r="AJ65" s="70"/>
      <c r="AK65" s="70"/>
      <c r="AL65" s="10"/>
      <c r="AM65" s="10"/>
      <c r="AN65" s="10"/>
      <c r="AO65" s="10"/>
      <c r="AP65" s="10"/>
      <c r="AQ65" s="10"/>
      <c r="AR65" s="10"/>
      <c r="AS65" s="10"/>
      <c r="AT65" s="10"/>
      <c r="AU65" s="10"/>
      <c r="AV65" s="10"/>
      <c r="AW65" s="10"/>
    </row>
    <row r="66" spans="1:26" s="138" customFormat="1" ht="24" customHeight="1">
      <c r="A66" s="383" t="s">
        <v>115</v>
      </c>
      <c r="B66" s="384"/>
      <c r="C66" s="384"/>
      <c r="D66" s="384"/>
      <c r="E66" s="384"/>
      <c r="F66" s="384"/>
      <c r="G66" s="384"/>
      <c r="H66" s="384"/>
      <c r="I66" s="384"/>
      <c r="J66" s="384"/>
      <c r="K66" s="384"/>
      <c r="L66" s="384"/>
      <c r="M66" s="135"/>
      <c r="N66" s="136"/>
      <c r="O66" s="136"/>
      <c r="P66" s="136"/>
      <c r="Q66" s="136"/>
      <c r="R66" s="136"/>
      <c r="S66" s="136"/>
      <c r="T66" s="136"/>
      <c r="U66" s="136"/>
      <c r="V66" s="136"/>
      <c r="W66" s="136"/>
      <c r="X66" s="136"/>
      <c r="Y66" s="136"/>
      <c r="Z66" s="137"/>
    </row>
    <row r="67" spans="1:49" s="31" customFormat="1" ht="15.75">
      <c r="A67" s="395" t="s">
        <v>116</v>
      </c>
      <c r="B67" s="396"/>
      <c r="C67" s="396"/>
      <c r="D67" s="396"/>
      <c r="E67" s="396"/>
      <c r="F67" s="396"/>
      <c r="G67" s="396"/>
      <c r="H67" s="396"/>
      <c r="I67" s="396"/>
      <c r="J67" s="396"/>
      <c r="K67" s="396"/>
      <c r="L67" s="396"/>
      <c r="M67" s="396"/>
      <c r="N67" s="396"/>
      <c r="O67" s="139"/>
      <c r="P67" s="139"/>
      <c r="Q67" s="139"/>
      <c r="R67" s="140"/>
      <c r="S67" s="141"/>
      <c r="T67" s="141"/>
      <c r="U67" s="141"/>
      <c r="V67" s="141"/>
      <c r="W67" s="141"/>
      <c r="X67" s="141"/>
      <c r="Y67" s="141"/>
      <c r="Z67" s="142"/>
      <c r="AA67" s="30"/>
      <c r="AB67" s="30"/>
      <c r="AC67" s="30"/>
      <c r="AD67" s="30"/>
      <c r="AE67" s="30"/>
      <c r="AF67" s="30"/>
      <c r="AG67" s="30"/>
      <c r="AH67" s="30"/>
      <c r="AI67" s="30"/>
      <c r="AJ67" s="30"/>
      <c r="AK67" s="30"/>
      <c r="AL67" s="30"/>
      <c r="AM67" s="30"/>
      <c r="AN67" s="30"/>
      <c r="AO67" s="30"/>
      <c r="AP67" s="30"/>
      <c r="AQ67" s="30"/>
      <c r="AR67" s="30"/>
      <c r="AS67" s="30"/>
      <c r="AT67" s="30"/>
      <c r="AU67" s="30"/>
      <c r="AV67" s="30"/>
      <c r="AW67" s="30"/>
    </row>
    <row r="68" spans="1:49" s="31" customFormat="1" ht="15.75">
      <c r="A68" s="143" t="s">
        <v>80</v>
      </c>
      <c r="B68" s="27"/>
      <c r="C68" s="27"/>
      <c r="D68" s="27"/>
      <c r="E68" s="27"/>
      <c r="F68" s="27"/>
      <c r="G68" s="27"/>
      <c r="H68" s="27"/>
      <c r="I68" s="27"/>
      <c r="J68" s="27"/>
      <c r="K68" s="27"/>
      <c r="L68" s="27"/>
      <c r="M68" s="27"/>
      <c r="N68" s="27"/>
      <c r="O68" s="139"/>
      <c r="P68" s="139"/>
      <c r="Q68" s="139"/>
      <c r="R68" s="140"/>
      <c r="S68" s="141"/>
      <c r="T68" s="141"/>
      <c r="U68" s="141"/>
      <c r="V68" s="141"/>
      <c r="W68" s="141"/>
      <c r="X68" s="141"/>
      <c r="Y68" s="141"/>
      <c r="Z68" s="142"/>
      <c r="AA68" s="30"/>
      <c r="AB68" s="30"/>
      <c r="AC68" s="30"/>
      <c r="AD68" s="30"/>
      <c r="AE68" s="30"/>
      <c r="AF68" s="30"/>
      <c r="AG68" s="30"/>
      <c r="AH68" s="30"/>
      <c r="AI68" s="30"/>
      <c r="AJ68" s="30"/>
      <c r="AK68" s="30"/>
      <c r="AL68" s="30"/>
      <c r="AM68" s="30"/>
      <c r="AN68" s="30"/>
      <c r="AO68" s="30"/>
      <c r="AP68" s="30"/>
      <c r="AQ68" s="30"/>
      <c r="AR68" s="30"/>
      <c r="AS68" s="30"/>
      <c r="AT68" s="30"/>
      <c r="AU68" s="30"/>
      <c r="AV68" s="30"/>
      <c r="AW68" s="30"/>
    </row>
    <row r="69" spans="1:49" s="31" customFormat="1" ht="15.75">
      <c r="A69" s="415" t="s">
        <v>79</v>
      </c>
      <c r="B69" s="416"/>
      <c r="C69" s="416"/>
      <c r="D69" s="416"/>
      <c r="E69" s="416"/>
      <c r="F69" s="416"/>
      <c r="G69" s="416"/>
      <c r="H69" s="416"/>
      <c r="I69" s="416"/>
      <c r="J69" s="416"/>
      <c r="K69" s="416"/>
      <c r="L69" s="416"/>
      <c r="M69" s="416"/>
      <c r="N69" s="416"/>
      <c r="O69" s="417"/>
      <c r="P69" s="417"/>
      <c r="Q69" s="417"/>
      <c r="R69" s="417"/>
      <c r="S69" s="417"/>
      <c r="T69" s="417"/>
      <c r="U69" s="417"/>
      <c r="V69" s="417"/>
      <c r="W69" s="417"/>
      <c r="X69" s="417"/>
      <c r="Y69" s="417"/>
      <c r="Z69" s="142"/>
      <c r="AA69" s="30"/>
      <c r="AB69" s="30"/>
      <c r="AC69" s="30"/>
      <c r="AD69" s="30"/>
      <c r="AE69" s="30"/>
      <c r="AF69" s="30"/>
      <c r="AG69" s="30"/>
      <c r="AH69" s="30"/>
      <c r="AI69" s="30"/>
      <c r="AJ69" s="30"/>
      <c r="AK69" s="30"/>
      <c r="AL69" s="30"/>
      <c r="AM69" s="30"/>
      <c r="AN69" s="30"/>
      <c r="AO69" s="30"/>
      <c r="AP69" s="30"/>
      <c r="AQ69" s="30"/>
      <c r="AR69" s="30"/>
      <c r="AS69" s="30"/>
      <c r="AT69" s="30"/>
      <c r="AU69" s="30"/>
      <c r="AV69" s="30"/>
      <c r="AW69" s="30"/>
    </row>
    <row r="70" spans="1:49" s="31" customFormat="1" ht="15.75">
      <c r="A70" s="244"/>
      <c r="B70" s="242"/>
      <c r="C70" s="242"/>
      <c r="D70" s="242"/>
      <c r="E70" s="242"/>
      <c r="F70" s="242"/>
      <c r="G70" s="242"/>
      <c r="H70" s="242"/>
      <c r="I70" s="242"/>
      <c r="J70" s="242"/>
      <c r="K70" s="242"/>
      <c r="L70" s="242"/>
      <c r="M70" s="242"/>
      <c r="N70" s="242"/>
      <c r="O70" s="243"/>
      <c r="P70" s="243"/>
      <c r="Q70" s="243"/>
      <c r="R70" s="243"/>
      <c r="S70" s="243"/>
      <c r="T70" s="243"/>
      <c r="U70" s="243"/>
      <c r="V70" s="243"/>
      <c r="W70" s="243"/>
      <c r="X70" s="243"/>
      <c r="Y70" s="243"/>
      <c r="Z70" s="142"/>
      <c r="AA70" s="30"/>
      <c r="AB70" s="30"/>
      <c r="AC70" s="30"/>
      <c r="AD70" s="30"/>
      <c r="AE70" s="30"/>
      <c r="AF70" s="30"/>
      <c r="AG70" s="30"/>
      <c r="AH70" s="30"/>
      <c r="AI70" s="30"/>
      <c r="AJ70" s="30"/>
      <c r="AK70" s="30"/>
      <c r="AL70" s="30"/>
      <c r="AM70" s="30"/>
      <c r="AN70" s="30"/>
      <c r="AO70" s="30"/>
      <c r="AP70" s="30"/>
      <c r="AQ70" s="30"/>
      <c r="AR70" s="30"/>
      <c r="AS70" s="30"/>
      <c r="AT70" s="30"/>
      <c r="AU70" s="30"/>
      <c r="AV70" s="30"/>
      <c r="AW70" s="30"/>
    </row>
    <row r="71" spans="1:49" s="61" customFormat="1" ht="19.5" customHeight="1" thickBot="1">
      <c r="A71" s="248" t="s">
        <v>62</v>
      </c>
      <c r="B71" s="145"/>
      <c r="C71" s="145"/>
      <c r="D71" s="145"/>
      <c r="E71" s="60"/>
      <c r="F71" s="7"/>
      <c r="G71" s="7"/>
      <c r="H71" s="146"/>
      <c r="I71" s="146"/>
      <c r="J71" s="87"/>
      <c r="K71" s="147"/>
      <c r="L71" s="147"/>
      <c r="M71" s="147"/>
      <c r="N71" s="148"/>
      <c r="O71" s="148"/>
      <c r="P71" s="148"/>
      <c r="Q71" s="148"/>
      <c r="R71" s="148"/>
      <c r="S71" s="149"/>
      <c r="T71" s="149"/>
      <c r="U71" s="149"/>
      <c r="V71" s="149"/>
      <c r="W71" s="149"/>
      <c r="X71" s="149"/>
      <c r="Y71" s="149"/>
      <c r="Z71" s="150"/>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row>
    <row r="72" spans="1:49" s="61" customFormat="1" ht="15.75">
      <c r="A72" s="526" t="s">
        <v>60</v>
      </c>
      <c r="B72" s="529" t="s">
        <v>61</v>
      </c>
      <c r="C72" s="532" t="s">
        <v>57</v>
      </c>
      <c r="D72" s="533"/>
      <c r="E72" s="544" t="s">
        <v>58</v>
      </c>
      <c r="F72" s="545"/>
      <c r="G72" s="545"/>
      <c r="H72" s="546"/>
      <c r="I72" s="148"/>
      <c r="J72" s="148"/>
      <c r="K72" s="152"/>
      <c r="L72" s="152"/>
      <c r="M72" s="147"/>
      <c r="N72" s="148"/>
      <c r="O72" s="148"/>
      <c r="P72" s="148"/>
      <c r="Q72" s="148"/>
      <c r="R72" s="148"/>
      <c r="S72" s="149"/>
      <c r="T72" s="149"/>
      <c r="U72" s="149"/>
      <c r="V72" s="149"/>
      <c r="W72" s="149"/>
      <c r="X72" s="149"/>
      <c r="Y72" s="149"/>
      <c r="Z72" s="150"/>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row>
    <row r="73" spans="1:49" s="61" customFormat="1" ht="22.5" customHeight="1">
      <c r="A73" s="527"/>
      <c r="B73" s="530"/>
      <c r="C73" s="534"/>
      <c r="D73" s="535"/>
      <c r="E73" s="536" t="s">
        <v>5</v>
      </c>
      <c r="F73" s="537"/>
      <c r="G73" s="538" t="s">
        <v>59</v>
      </c>
      <c r="H73" s="539"/>
      <c r="I73" s="148"/>
      <c r="J73" s="148"/>
      <c r="K73" s="37"/>
      <c r="L73" s="37"/>
      <c r="M73" s="147"/>
      <c r="N73" s="148"/>
      <c r="O73" s="148"/>
      <c r="P73" s="148"/>
      <c r="Q73" s="148"/>
      <c r="R73" s="148"/>
      <c r="S73" s="149"/>
      <c r="T73" s="149"/>
      <c r="U73" s="149"/>
      <c r="V73" s="149"/>
      <c r="W73" s="149"/>
      <c r="X73" s="149"/>
      <c r="Y73" s="149"/>
      <c r="Z73" s="150"/>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row>
    <row r="74" spans="1:49" s="61" customFormat="1" ht="62.25" customHeight="1" thickBot="1">
      <c r="A74" s="528"/>
      <c r="B74" s="531"/>
      <c r="C74" s="291" t="s">
        <v>6</v>
      </c>
      <c r="D74" s="292" t="s">
        <v>63</v>
      </c>
      <c r="E74" s="293" t="s">
        <v>64</v>
      </c>
      <c r="F74" s="294" t="s">
        <v>7</v>
      </c>
      <c r="G74" s="295" t="s">
        <v>64</v>
      </c>
      <c r="H74" s="294" t="s">
        <v>7</v>
      </c>
      <c r="I74" s="148"/>
      <c r="J74" s="148"/>
      <c r="K74" s="37"/>
      <c r="L74" s="37"/>
      <c r="M74" s="147"/>
      <c r="N74" s="148"/>
      <c r="O74" s="148"/>
      <c r="P74" s="148"/>
      <c r="Q74" s="148"/>
      <c r="R74" s="148"/>
      <c r="S74" s="149"/>
      <c r="T74" s="149"/>
      <c r="U74" s="149"/>
      <c r="V74" s="149"/>
      <c r="W74" s="149"/>
      <c r="X74" s="149"/>
      <c r="Y74" s="149"/>
      <c r="Z74" s="150"/>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row>
    <row r="75" spans="1:49" s="61" customFormat="1" ht="15" customHeight="1">
      <c r="A75" s="153" t="s">
        <v>8</v>
      </c>
      <c r="B75" s="154"/>
      <c r="C75" s="155">
        <v>32.4</v>
      </c>
      <c r="D75" s="156">
        <f aca="true" t="shared" si="1" ref="D75:D84">SUM(C75/0.6)*B75</f>
        <v>0</v>
      </c>
      <c r="E75" s="155">
        <v>323</v>
      </c>
      <c r="F75" s="157">
        <f aca="true" t="shared" si="2" ref="F75:F84">SUM(E75*B75)</f>
        <v>0</v>
      </c>
      <c r="G75" s="158">
        <f aca="true" t="shared" si="3" ref="G75:G84">E75</f>
        <v>323</v>
      </c>
      <c r="H75" s="159">
        <f aca="true" t="shared" si="4" ref="H75:H84">SUM(G75*B75)</f>
        <v>0</v>
      </c>
      <c r="I75" s="148"/>
      <c r="J75" s="148"/>
      <c r="K75" s="160"/>
      <c r="L75" s="160"/>
      <c r="M75" s="147"/>
      <c r="N75" s="148"/>
      <c r="O75" s="148"/>
      <c r="P75" s="148"/>
      <c r="Q75" s="148"/>
      <c r="R75" s="148"/>
      <c r="S75" s="149"/>
      <c r="T75" s="149"/>
      <c r="U75" s="149"/>
      <c r="V75" s="149"/>
      <c r="W75" s="149"/>
      <c r="X75" s="149"/>
      <c r="Y75" s="149"/>
      <c r="Z75" s="150"/>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row>
    <row r="76" spans="1:49" s="61" customFormat="1" ht="15.75">
      <c r="A76" s="153" t="s">
        <v>9</v>
      </c>
      <c r="B76" s="161"/>
      <c r="C76" s="162">
        <v>22.3</v>
      </c>
      <c r="D76" s="163">
        <f t="shared" si="1"/>
        <v>0</v>
      </c>
      <c r="E76" s="162">
        <v>213</v>
      </c>
      <c r="F76" s="164">
        <f t="shared" si="2"/>
        <v>0</v>
      </c>
      <c r="G76" s="158">
        <f t="shared" si="3"/>
        <v>213</v>
      </c>
      <c r="H76" s="165">
        <f t="shared" si="4"/>
        <v>0</v>
      </c>
      <c r="I76" s="148"/>
      <c r="J76" s="148"/>
      <c r="K76" s="160"/>
      <c r="L76" s="160"/>
      <c r="M76" s="147"/>
      <c r="N76" s="148"/>
      <c r="O76" s="148"/>
      <c r="P76" s="148"/>
      <c r="Q76" s="148"/>
      <c r="R76" s="148"/>
      <c r="S76" s="149"/>
      <c r="T76" s="149"/>
      <c r="U76" s="149"/>
      <c r="V76" s="149"/>
      <c r="W76" s="149"/>
      <c r="X76" s="149"/>
      <c r="Y76" s="149"/>
      <c r="Z76" s="150"/>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row>
    <row r="77" spans="1:49" s="61" customFormat="1" ht="15.75">
      <c r="A77" s="153" t="s">
        <v>10</v>
      </c>
      <c r="B77" s="161"/>
      <c r="C77" s="162">
        <v>17.5</v>
      </c>
      <c r="D77" s="163">
        <f t="shared" si="1"/>
        <v>0</v>
      </c>
      <c r="E77" s="162">
        <v>111</v>
      </c>
      <c r="F77" s="164">
        <f t="shared" si="2"/>
        <v>0</v>
      </c>
      <c r="G77" s="158">
        <f t="shared" si="3"/>
        <v>111</v>
      </c>
      <c r="H77" s="165">
        <f t="shared" si="4"/>
        <v>0</v>
      </c>
      <c r="I77" s="148"/>
      <c r="J77" s="148"/>
      <c r="K77" s="160"/>
      <c r="L77" s="160"/>
      <c r="M77" s="147"/>
      <c r="N77" s="148"/>
      <c r="O77" s="148"/>
      <c r="P77" s="148"/>
      <c r="Q77" s="148"/>
      <c r="R77" s="148"/>
      <c r="S77" s="149"/>
      <c r="T77" s="149"/>
      <c r="U77" s="149"/>
      <c r="V77" s="149"/>
      <c r="W77" s="149"/>
      <c r="X77" s="149"/>
      <c r="Y77" s="149"/>
      <c r="Z77" s="150"/>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5" customFormat="1" ht="15.75">
      <c r="A78" s="166"/>
      <c r="B78" s="161"/>
      <c r="C78" s="167"/>
      <c r="D78" s="163">
        <f t="shared" si="1"/>
        <v>0</v>
      </c>
      <c r="E78" s="167"/>
      <c r="F78" s="164">
        <f t="shared" si="2"/>
        <v>0</v>
      </c>
      <c r="G78" s="158">
        <f t="shared" si="3"/>
        <v>0</v>
      </c>
      <c r="H78" s="165">
        <f t="shared" si="4"/>
        <v>0</v>
      </c>
      <c r="I78" s="146"/>
      <c r="J78" s="146"/>
      <c r="K78" s="160"/>
      <c r="L78" s="160"/>
      <c r="M78" s="146"/>
      <c r="N78" s="146"/>
      <c r="O78" s="146"/>
      <c r="P78" s="146"/>
      <c r="Q78" s="146"/>
      <c r="R78" s="146"/>
      <c r="S78" s="168"/>
      <c r="T78" s="168"/>
      <c r="U78" s="168"/>
      <c r="V78" s="168"/>
      <c r="W78" s="168"/>
      <c r="X78" s="168"/>
      <c r="Y78" s="168"/>
      <c r="Z78" s="169"/>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5.75">
      <c r="A79" s="170"/>
      <c r="B79" s="161"/>
      <c r="C79" s="167"/>
      <c r="D79" s="163">
        <f t="shared" si="1"/>
        <v>0</v>
      </c>
      <c r="E79" s="167"/>
      <c r="F79" s="164">
        <f t="shared" si="2"/>
        <v>0</v>
      </c>
      <c r="G79" s="158">
        <f t="shared" si="3"/>
        <v>0</v>
      </c>
      <c r="H79" s="165">
        <f t="shared" si="4"/>
        <v>0</v>
      </c>
      <c r="I79" s="146"/>
      <c r="J79" s="146"/>
      <c r="K79" s="160"/>
      <c r="L79" s="160"/>
      <c r="M79" s="146"/>
      <c r="N79" s="146"/>
      <c r="O79" s="146"/>
      <c r="P79" s="146"/>
      <c r="Q79" s="146"/>
      <c r="R79" s="146"/>
      <c r="S79" s="168"/>
      <c r="T79" s="168"/>
      <c r="U79" s="168"/>
      <c r="V79" s="168"/>
      <c r="W79" s="168"/>
      <c r="X79" s="168"/>
      <c r="Y79" s="168"/>
      <c r="Z79" s="169"/>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5.75">
      <c r="A80" s="170"/>
      <c r="B80" s="161"/>
      <c r="C80" s="167"/>
      <c r="D80" s="163">
        <f t="shared" si="1"/>
        <v>0</v>
      </c>
      <c r="E80" s="167"/>
      <c r="F80" s="164">
        <f t="shared" si="2"/>
        <v>0</v>
      </c>
      <c r="G80" s="158">
        <f t="shared" si="3"/>
        <v>0</v>
      </c>
      <c r="H80" s="165">
        <f t="shared" si="4"/>
        <v>0</v>
      </c>
      <c r="I80" s="146"/>
      <c r="J80" s="146"/>
      <c r="K80" s="160"/>
      <c r="L80" s="160"/>
      <c r="M80" s="146"/>
      <c r="N80" s="146"/>
      <c r="O80" s="146"/>
      <c r="P80" s="146"/>
      <c r="Q80" s="146"/>
      <c r="R80" s="146"/>
      <c r="S80" s="168"/>
      <c r="T80" s="168"/>
      <c r="U80" s="168"/>
      <c r="V80" s="168"/>
      <c r="W80" s="168"/>
      <c r="X80" s="168"/>
      <c r="Y80" s="168"/>
      <c r="Z80" s="169"/>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5.75">
      <c r="A81" s="170"/>
      <c r="B81" s="161"/>
      <c r="C81" s="167"/>
      <c r="D81" s="163">
        <f t="shared" si="1"/>
        <v>0</v>
      </c>
      <c r="E81" s="167"/>
      <c r="F81" s="164">
        <f t="shared" si="2"/>
        <v>0</v>
      </c>
      <c r="G81" s="158">
        <f t="shared" si="3"/>
        <v>0</v>
      </c>
      <c r="H81" s="165">
        <f t="shared" si="4"/>
        <v>0</v>
      </c>
      <c r="I81" s="146"/>
      <c r="J81" s="146"/>
      <c r="K81" s="160"/>
      <c r="L81" s="160"/>
      <c r="M81" s="146"/>
      <c r="N81" s="146"/>
      <c r="O81" s="146"/>
      <c r="P81" s="146"/>
      <c r="Q81" s="146"/>
      <c r="R81" s="146"/>
      <c r="S81" s="168"/>
      <c r="T81" s="168"/>
      <c r="U81" s="168"/>
      <c r="V81" s="168"/>
      <c r="W81" s="168"/>
      <c r="X81" s="168"/>
      <c r="Y81" s="168"/>
      <c r="Z81" s="169"/>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5.75">
      <c r="A82" s="170"/>
      <c r="B82" s="161"/>
      <c r="C82" s="167"/>
      <c r="D82" s="163">
        <f t="shared" si="1"/>
        <v>0</v>
      </c>
      <c r="E82" s="167"/>
      <c r="F82" s="164">
        <f t="shared" si="2"/>
        <v>0</v>
      </c>
      <c r="G82" s="158">
        <f t="shared" si="3"/>
        <v>0</v>
      </c>
      <c r="H82" s="165">
        <f t="shared" si="4"/>
        <v>0</v>
      </c>
      <c r="I82" s="146"/>
      <c r="J82" s="146"/>
      <c r="K82" s="160"/>
      <c r="L82" s="160"/>
      <c r="M82" s="146"/>
      <c r="N82" s="146"/>
      <c r="O82" s="146"/>
      <c r="P82" s="146"/>
      <c r="Q82" s="146"/>
      <c r="R82" s="146"/>
      <c r="S82" s="168"/>
      <c r="T82" s="168"/>
      <c r="U82" s="168"/>
      <c r="V82" s="168"/>
      <c r="W82" s="168"/>
      <c r="X82" s="168"/>
      <c r="Y82" s="168"/>
      <c r="Z82" s="169"/>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5.75">
      <c r="A83" s="170"/>
      <c r="B83" s="161"/>
      <c r="C83" s="167"/>
      <c r="D83" s="163">
        <f t="shared" si="1"/>
        <v>0</v>
      </c>
      <c r="E83" s="167"/>
      <c r="F83" s="164">
        <f t="shared" si="2"/>
        <v>0</v>
      </c>
      <c r="G83" s="158">
        <f t="shared" si="3"/>
        <v>0</v>
      </c>
      <c r="H83" s="165">
        <f t="shared" si="4"/>
        <v>0</v>
      </c>
      <c r="I83" s="146"/>
      <c r="J83" s="146"/>
      <c r="K83" s="160"/>
      <c r="L83" s="160"/>
      <c r="M83" s="146"/>
      <c r="N83" s="146"/>
      <c r="O83" s="146"/>
      <c r="P83" s="146"/>
      <c r="Q83" s="146"/>
      <c r="R83" s="146"/>
      <c r="S83" s="168"/>
      <c r="T83" s="168"/>
      <c r="U83" s="168"/>
      <c r="V83" s="168"/>
      <c r="W83" s="168"/>
      <c r="X83" s="168"/>
      <c r="Y83" s="168"/>
      <c r="Z83" s="169"/>
      <c r="AA83" s="4"/>
      <c r="AB83" s="4"/>
      <c r="AC83" s="4"/>
      <c r="AD83" s="4"/>
      <c r="AE83" s="4"/>
      <c r="AF83" s="4"/>
      <c r="AG83" s="4"/>
      <c r="AH83" s="4"/>
      <c r="AI83" s="4"/>
      <c r="AJ83" s="4"/>
      <c r="AK83" s="4"/>
      <c r="AL83" s="4"/>
      <c r="AM83" s="4"/>
      <c r="AN83" s="4"/>
      <c r="AO83" s="4"/>
      <c r="AP83" s="4"/>
      <c r="AQ83" s="4"/>
      <c r="AR83" s="4"/>
      <c r="AS83" s="4"/>
      <c r="AT83" s="4"/>
      <c r="AU83" s="4"/>
      <c r="AV83" s="4"/>
      <c r="AW83" s="4"/>
    </row>
    <row r="84" spans="1:49" s="61" customFormat="1" ht="21" customHeight="1" thickBot="1">
      <c r="A84" s="171"/>
      <c r="B84" s="172"/>
      <c r="C84" s="173"/>
      <c r="D84" s="163">
        <f t="shared" si="1"/>
        <v>0</v>
      </c>
      <c r="E84" s="173"/>
      <c r="F84" s="174">
        <f t="shared" si="2"/>
        <v>0</v>
      </c>
      <c r="G84" s="158">
        <f t="shared" si="3"/>
        <v>0</v>
      </c>
      <c r="H84" s="175">
        <f t="shared" si="4"/>
        <v>0</v>
      </c>
      <c r="I84" s="148"/>
      <c r="J84" s="148"/>
      <c r="K84" s="176"/>
      <c r="L84" s="160"/>
      <c r="M84" s="147"/>
      <c r="N84" s="7"/>
      <c r="O84" s="7"/>
      <c r="P84" s="7"/>
      <c r="Q84" s="7"/>
      <c r="R84" s="148"/>
      <c r="S84" s="149"/>
      <c r="T84" s="149"/>
      <c r="U84" s="149"/>
      <c r="V84" s="149"/>
      <c r="W84" s="149"/>
      <c r="X84" s="149"/>
      <c r="Y84" s="149"/>
      <c r="Z84" s="150"/>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row>
    <row r="85" spans="1:49" s="5" customFormat="1" ht="24.75" customHeight="1" thickBot="1">
      <c r="A85" s="177" t="s">
        <v>11</v>
      </c>
      <c r="B85" s="178"/>
      <c r="C85" s="179">
        <f aca="true" t="shared" si="5" ref="C85:H85">SUM(C75:C84)</f>
        <v>72.2</v>
      </c>
      <c r="D85" s="180">
        <f t="shared" si="5"/>
        <v>0</v>
      </c>
      <c r="E85" s="181">
        <f t="shared" si="5"/>
        <v>647</v>
      </c>
      <c r="F85" s="182">
        <f t="shared" si="5"/>
        <v>0</v>
      </c>
      <c r="G85" s="183">
        <f t="shared" si="5"/>
        <v>647</v>
      </c>
      <c r="H85" s="184">
        <f t="shared" si="5"/>
        <v>0</v>
      </c>
      <c r="I85" s="146"/>
      <c r="J85" s="146"/>
      <c r="K85" s="185"/>
      <c r="L85" s="185"/>
      <c r="M85" s="146"/>
      <c r="N85" s="146"/>
      <c r="O85" s="146"/>
      <c r="P85" s="146"/>
      <c r="Q85" s="146"/>
      <c r="R85" s="146"/>
      <c r="S85" s="168"/>
      <c r="T85" s="168"/>
      <c r="U85" s="168"/>
      <c r="V85" s="168"/>
      <c r="W85" s="168"/>
      <c r="X85" s="168"/>
      <c r="Y85" s="168"/>
      <c r="Z85" s="169"/>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c r="A86" s="144"/>
      <c r="B86" s="186"/>
      <c r="C86" s="186"/>
      <c r="D86" s="186"/>
      <c r="E86" s="60"/>
      <c r="F86" s="187"/>
      <c r="G86" s="60"/>
      <c r="H86" s="68"/>
      <c r="I86" s="68"/>
      <c r="J86" s="68"/>
      <c r="K86" s="185"/>
      <c r="L86" s="185"/>
      <c r="M86" s="146"/>
      <c r="N86" s="146"/>
      <c r="O86" s="146"/>
      <c r="P86" s="146"/>
      <c r="Q86" s="146"/>
      <c r="R86" s="146"/>
      <c r="S86" s="168"/>
      <c r="T86" s="168"/>
      <c r="U86" s="168"/>
      <c r="V86" s="168"/>
      <c r="W86" s="168"/>
      <c r="X86" s="168"/>
      <c r="Y86" s="168"/>
      <c r="Z86" s="169"/>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c r="A87" s="446" t="s">
        <v>65</v>
      </c>
      <c r="B87" s="447"/>
      <c r="C87" s="447"/>
      <c r="D87" s="447"/>
      <c r="E87" s="447"/>
      <c r="F87" s="447"/>
      <c r="G87" s="447"/>
      <c r="H87" s="146"/>
      <c r="I87" s="146"/>
      <c r="J87" s="146"/>
      <c r="K87" s="176"/>
      <c r="L87" s="176"/>
      <c r="M87" s="146"/>
      <c r="N87" s="146"/>
      <c r="O87" s="146"/>
      <c r="P87" s="146"/>
      <c r="Q87" s="146"/>
      <c r="R87" s="146"/>
      <c r="S87" s="168"/>
      <c r="T87" s="168"/>
      <c r="U87" s="168"/>
      <c r="V87" s="168"/>
      <c r="W87" s="168"/>
      <c r="X87" s="168"/>
      <c r="Y87" s="168"/>
      <c r="Z87" s="169"/>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c r="A88" s="299" t="s">
        <v>66</v>
      </c>
      <c r="B88" s="188">
        <f>D85</f>
        <v>0</v>
      </c>
      <c r="C88" s="189" t="s">
        <v>67</v>
      </c>
      <c r="D88" s="189"/>
      <c r="E88" s="146"/>
      <c r="F88" s="75"/>
      <c r="G88" s="139"/>
      <c r="H88" s="187"/>
      <c r="I88" s="74"/>
      <c r="J88" s="68"/>
      <c r="K88" s="176"/>
      <c r="L88" s="176"/>
      <c r="M88" s="146"/>
      <c r="N88" s="146"/>
      <c r="O88" s="146"/>
      <c r="P88" s="146"/>
      <c r="Q88" s="146"/>
      <c r="R88" s="146"/>
      <c r="S88" s="168"/>
      <c r="T88" s="168"/>
      <c r="U88" s="168"/>
      <c r="V88" s="168"/>
      <c r="W88" s="168"/>
      <c r="X88" s="168"/>
      <c r="Y88" s="168"/>
      <c r="Z88" s="169"/>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c r="A89" s="252" t="s">
        <v>68</v>
      </c>
      <c r="B89" s="191">
        <f>H85</f>
        <v>0</v>
      </c>
      <c r="C89" s="192" t="s">
        <v>69</v>
      </c>
      <c r="D89" s="193"/>
      <c r="E89" s="146"/>
      <c r="F89" s="75"/>
      <c r="G89" s="139"/>
      <c r="H89" s="187"/>
      <c r="I89" s="74"/>
      <c r="J89" s="68"/>
      <c r="K89" s="176"/>
      <c r="L89" s="176"/>
      <c r="M89" s="146"/>
      <c r="N89" s="146"/>
      <c r="O89" s="146"/>
      <c r="P89" s="146"/>
      <c r="Q89" s="146"/>
      <c r="R89" s="146"/>
      <c r="S89" s="168"/>
      <c r="T89" s="168"/>
      <c r="U89" s="168"/>
      <c r="V89" s="168"/>
      <c r="W89" s="168"/>
      <c r="X89" s="168"/>
      <c r="Y89" s="168"/>
      <c r="Z89" s="169"/>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c r="A90" s="15" t="s">
        <v>70</v>
      </c>
      <c r="B90" s="140"/>
      <c r="C90" s="140"/>
      <c r="D90" s="140"/>
      <c r="E90" s="194" t="e">
        <f>SUM(C96/D85)</f>
        <v>#DIV/0!</v>
      </c>
      <c r="F90" s="425" t="s">
        <v>111</v>
      </c>
      <c r="G90" s="426"/>
      <c r="H90" s="84" t="s">
        <v>71</v>
      </c>
      <c r="J90" s="195"/>
      <c r="K90" s="195"/>
      <c r="L90" s="195"/>
      <c r="M90" s="195"/>
      <c r="N90" s="146"/>
      <c r="O90" s="146"/>
      <c r="P90" s="146"/>
      <c r="Q90" s="146"/>
      <c r="R90" s="146"/>
      <c r="S90" s="168"/>
      <c r="T90" s="168"/>
      <c r="U90" s="168"/>
      <c r="V90" s="168"/>
      <c r="W90" s="168"/>
      <c r="X90" s="168"/>
      <c r="Y90" s="168"/>
      <c r="Z90" s="169"/>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c r="A91" s="144"/>
      <c r="B91" s="145"/>
      <c r="C91" s="145"/>
      <c r="D91" s="145"/>
      <c r="E91" s="60"/>
      <c r="F91" s="196"/>
      <c r="H91" s="84" t="s">
        <v>177</v>
      </c>
      <c r="I91" s="366"/>
      <c r="J91" s="237"/>
      <c r="K91" s="85"/>
      <c r="L91" s="85"/>
      <c r="M91" s="84"/>
      <c r="N91" s="84"/>
      <c r="O91" s="84"/>
      <c r="P91" s="84"/>
      <c r="Q91" s="84"/>
      <c r="R91" s="84"/>
      <c r="S91" s="168"/>
      <c r="T91" s="168"/>
      <c r="U91" s="168"/>
      <c r="V91" s="168"/>
      <c r="W91" s="168"/>
      <c r="X91" s="168"/>
      <c r="Y91" s="168"/>
      <c r="Z91" s="169"/>
      <c r="AA91" s="4"/>
      <c r="AB91" s="4"/>
      <c r="AC91" s="4"/>
      <c r="AD91" s="4"/>
      <c r="AE91" s="4"/>
      <c r="AF91" s="4"/>
      <c r="AG91" s="4"/>
      <c r="AH91" s="4"/>
      <c r="AI91" s="4"/>
      <c r="AJ91" s="4"/>
      <c r="AK91" s="4"/>
      <c r="AL91" s="4"/>
      <c r="AM91" s="4"/>
      <c r="AN91" s="4"/>
      <c r="AO91" s="4"/>
      <c r="AP91" s="4"/>
      <c r="AQ91" s="4"/>
      <c r="AR91" s="4"/>
      <c r="AS91" s="4"/>
      <c r="AT91" s="4"/>
      <c r="AU91" s="4"/>
      <c r="AV91" s="4"/>
      <c r="AW91" s="4"/>
    </row>
    <row r="92" spans="1:26" s="199" customFormat="1" ht="28.5" customHeight="1">
      <c r="A92" s="383" t="s">
        <v>78</v>
      </c>
      <c r="B92" s="448"/>
      <c r="C92" s="448"/>
      <c r="D92" s="448"/>
      <c r="E92" s="448"/>
      <c r="F92" s="448"/>
      <c r="G92" s="448"/>
      <c r="H92" s="448"/>
      <c r="I92" s="448"/>
      <c r="J92" s="448"/>
      <c r="K92" s="448"/>
      <c r="L92" s="448"/>
      <c r="M92" s="197"/>
      <c r="N92" s="197"/>
      <c r="O92" s="197"/>
      <c r="P92" s="197"/>
      <c r="Q92" s="197"/>
      <c r="R92" s="197"/>
      <c r="S92" s="314"/>
      <c r="T92" s="197"/>
      <c r="U92" s="197"/>
      <c r="V92" s="197"/>
      <c r="W92" s="197"/>
      <c r="X92" s="197"/>
      <c r="Y92" s="197"/>
      <c r="Z92" s="198"/>
    </row>
    <row r="93" spans="1:49" s="61" customFormat="1" ht="33" customHeight="1">
      <c r="A93" s="427" t="s">
        <v>178</v>
      </c>
      <c r="B93" s="524"/>
      <c r="C93" s="524"/>
      <c r="D93" s="524"/>
      <c r="E93" s="524"/>
      <c r="F93" s="524"/>
      <c r="G93" s="524"/>
      <c r="H93" s="524"/>
      <c r="I93" s="524"/>
      <c r="J93" s="524"/>
      <c r="K93" s="524"/>
      <c r="L93" s="524"/>
      <c r="M93" s="524"/>
      <c r="N93" s="524"/>
      <c r="O93" s="524"/>
      <c r="P93" s="524"/>
      <c r="Q93" s="524"/>
      <c r="R93" s="524"/>
      <c r="S93" s="524"/>
      <c r="T93" s="524"/>
      <c r="U93" s="524"/>
      <c r="V93" s="524"/>
      <c r="W93" s="524"/>
      <c r="X93" s="524"/>
      <c r="Y93" s="524"/>
      <c r="Z93" s="525"/>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row>
    <row r="94" spans="1:49" s="61" customFormat="1" ht="3.75" customHeight="1">
      <c r="A94" s="200"/>
      <c r="B94" s="148"/>
      <c r="C94" s="148"/>
      <c r="D94" s="148"/>
      <c r="E94" s="148"/>
      <c r="F94" s="148"/>
      <c r="G94" s="148"/>
      <c r="H94" s="148"/>
      <c r="I94" s="148"/>
      <c r="J94" s="148"/>
      <c r="K94" s="148"/>
      <c r="L94" s="148"/>
      <c r="M94" s="148"/>
      <c r="N94" s="148"/>
      <c r="O94" s="148"/>
      <c r="P94" s="148"/>
      <c r="Q94" s="148"/>
      <c r="R94" s="148"/>
      <c r="S94" s="149"/>
      <c r="T94" s="149"/>
      <c r="U94" s="149"/>
      <c r="V94" s="149"/>
      <c r="W94" s="149"/>
      <c r="X94" s="149"/>
      <c r="Y94" s="149"/>
      <c r="Z94" s="150"/>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row>
    <row r="95" spans="1:49" ht="15">
      <c r="A95" s="6"/>
      <c r="B95" s="146"/>
      <c r="C95" s="201" t="s">
        <v>30</v>
      </c>
      <c r="D95" s="201" t="s">
        <v>31</v>
      </c>
      <c r="E95" s="201" t="s">
        <v>32</v>
      </c>
      <c r="F95" s="201" t="s">
        <v>33</v>
      </c>
      <c r="G95" s="201" t="s">
        <v>34</v>
      </c>
      <c r="H95" s="201" t="s">
        <v>35</v>
      </c>
      <c r="I95" s="202" t="s">
        <v>36</v>
      </c>
      <c r="J95" s="202" t="s">
        <v>37</v>
      </c>
      <c r="K95" s="202" t="s">
        <v>38</v>
      </c>
      <c r="L95" s="202" t="s">
        <v>39</v>
      </c>
      <c r="M95" s="202" t="s">
        <v>40</v>
      </c>
      <c r="N95" s="202" t="s">
        <v>52</v>
      </c>
      <c r="O95" s="202" t="s">
        <v>51</v>
      </c>
      <c r="P95" s="202" t="s">
        <v>50</v>
      </c>
      <c r="Q95" s="203" t="s">
        <v>49</v>
      </c>
      <c r="R95" s="203" t="s">
        <v>48</v>
      </c>
      <c r="S95" s="203" t="s">
        <v>47</v>
      </c>
      <c r="T95" s="203" t="s">
        <v>46</v>
      </c>
      <c r="U95" s="203" t="s">
        <v>45</v>
      </c>
      <c r="V95" s="203" t="s">
        <v>44</v>
      </c>
      <c r="W95" s="203" t="s">
        <v>43</v>
      </c>
      <c r="X95" s="203" t="s">
        <v>42</v>
      </c>
      <c r="Y95" s="203" t="s">
        <v>41</v>
      </c>
      <c r="Z95" s="204" t="s">
        <v>75</v>
      </c>
      <c r="AA95" s="70"/>
      <c r="AB95" s="70"/>
      <c r="AC95" s="70"/>
      <c r="AD95" s="70"/>
      <c r="AE95" s="70"/>
      <c r="AF95" s="70"/>
      <c r="AG95" s="10"/>
      <c r="AH95" s="10"/>
      <c r="AI95" s="10"/>
      <c r="AJ95" s="10"/>
      <c r="AK95" s="10"/>
      <c r="AL95" s="10"/>
      <c r="AM95" s="10"/>
      <c r="AN95" s="10"/>
      <c r="AO95" s="10"/>
      <c r="AP95" s="10"/>
      <c r="AQ95" s="10"/>
      <c r="AR95" s="10"/>
      <c r="AS95" s="10"/>
      <c r="AT95" s="10"/>
      <c r="AU95" s="10"/>
      <c r="AV95" s="10"/>
      <c r="AW95" s="10"/>
    </row>
    <row r="96" spans="1:49" s="31" customFormat="1" ht="15">
      <c r="A96" s="15"/>
      <c r="B96" s="245" t="s">
        <v>12</v>
      </c>
      <c r="C96" s="205"/>
      <c r="D96" s="206">
        <f>SUM(C96-C97)+C98</f>
        <v>0</v>
      </c>
      <c r="E96" s="206">
        <f aca="true" t="shared" si="6" ref="E96:Z96">SUM(D96-C97)+D98</f>
        <v>0</v>
      </c>
      <c r="F96" s="206">
        <f t="shared" si="6"/>
        <v>0</v>
      </c>
      <c r="G96" s="206">
        <f t="shared" si="6"/>
        <v>0</v>
      </c>
      <c r="H96" s="206">
        <f t="shared" si="6"/>
        <v>0</v>
      </c>
      <c r="I96" s="206">
        <f t="shared" si="6"/>
        <v>0</v>
      </c>
      <c r="J96" s="206">
        <f t="shared" si="6"/>
        <v>0</v>
      </c>
      <c r="K96" s="206">
        <f t="shared" si="6"/>
        <v>0</v>
      </c>
      <c r="L96" s="206">
        <f t="shared" si="6"/>
        <v>0</v>
      </c>
      <c r="M96" s="206">
        <f t="shared" si="6"/>
        <v>0</v>
      </c>
      <c r="N96" s="206">
        <f t="shared" si="6"/>
        <v>0</v>
      </c>
      <c r="O96" s="206">
        <f t="shared" si="6"/>
        <v>0</v>
      </c>
      <c r="P96" s="206">
        <f t="shared" si="6"/>
        <v>0</v>
      </c>
      <c r="Q96" s="207">
        <f t="shared" si="6"/>
        <v>0</v>
      </c>
      <c r="R96" s="207">
        <f t="shared" si="6"/>
        <v>0</v>
      </c>
      <c r="S96" s="207">
        <f t="shared" si="6"/>
        <v>0</v>
      </c>
      <c r="T96" s="207">
        <f t="shared" si="6"/>
        <v>0</v>
      </c>
      <c r="U96" s="207">
        <f t="shared" si="6"/>
        <v>0</v>
      </c>
      <c r="V96" s="207">
        <f t="shared" si="6"/>
        <v>0</v>
      </c>
      <c r="W96" s="207">
        <f t="shared" si="6"/>
        <v>0</v>
      </c>
      <c r="X96" s="207">
        <f t="shared" si="6"/>
        <v>0</v>
      </c>
      <c r="Y96" s="207">
        <f t="shared" si="6"/>
        <v>0</v>
      </c>
      <c r="Z96" s="208">
        <f t="shared" si="6"/>
        <v>0</v>
      </c>
      <c r="AA96" s="209"/>
      <c r="AB96" s="209"/>
      <c r="AC96" s="209"/>
      <c r="AD96" s="209"/>
      <c r="AE96" s="209"/>
      <c r="AF96" s="209"/>
      <c r="AG96" s="30"/>
      <c r="AH96" s="30"/>
      <c r="AI96" s="30"/>
      <c r="AJ96" s="30"/>
      <c r="AK96" s="30"/>
      <c r="AL96" s="30"/>
      <c r="AM96" s="30"/>
      <c r="AN96" s="30"/>
      <c r="AO96" s="30"/>
      <c r="AP96" s="30"/>
      <c r="AQ96" s="30"/>
      <c r="AR96" s="30"/>
      <c r="AS96" s="30"/>
      <c r="AT96" s="30"/>
      <c r="AU96" s="30"/>
      <c r="AV96" s="30"/>
      <c r="AW96" s="30"/>
    </row>
    <row r="97" spans="1:49" s="31" customFormat="1" ht="15">
      <c r="A97" s="15"/>
      <c r="B97" s="246" t="s">
        <v>73</v>
      </c>
      <c r="C97" s="210">
        <f aca="true" t="shared" si="7" ref="C97:Z97">D64</f>
        <v>0</v>
      </c>
      <c r="D97" s="210">
        <f t="shared" si="7"/>
        <v>0</v>
      </c>
      <c r="E97" s="210">
        <f t="shared" si="7"/>
        <v>0</v>
      </c>
      <c r="F97" s="210">
        <f t="shared" si="7"/>
        <v>0</v>
      </c>
      <c r="G97" s="210">
        <f t="shared" si="7"/>
        <v>0</v>
      </c>
      <c r="H97" s="210">
        <f t="shared" si="7"/>
        <v>0</v>
      </c>
      <c r="I97" s="210">
        <f t="shared" si="7"/>
        <v>0</v>
      </c>
      <c r="J97" s="210">
        <f t="shared" si="7"/>
        <v>0</v>
      </c>
      <c r="K97" s="210">
        <f t="shared" si="7"/>
        <v>0</v>
      </c>
      <c r="L97" s="210">
        <f t="shared" si="7"/>
        <v>0</v>
      </c>
      <c r="M97" s="210">
        <f t="shared" si="7"/>
        <v>0</v>
      </c>
      <c r="N97" s="210">
        <f t="shared" si="7"/>
        <v>0</v>
      </c>
      <c r="O97" s="210">
        <f t="shared" si="7"/>
        <v>0</v>
      </c>
      <c r="P97" s="211">
        <f t="shared" si="7"/>
        <v>0</v>
      </c>
      <c r="Q97" s="211">
        <f t="shared" si="7"/>
        <v>0</v>
      </c>
      <c r="R97" s="211">
        <f t="shared" si="7"/>
        <v>0</v>
      </c>
      <c r="S97" s="211">
        <f t="shared" si="7"/>
        <v>0</v>
      </c>
      <c r="T97" s="211">
        <f t="shared" si="7"/>
        <v>0</v>
      </c>
      <c r="U97" s="211">
        <f t="shared" si="7"/>
        <v>0</v>
      </c>
      <c r="V97" s="211">
        <f t="shared" si="7"/>
        <v>0</v>
      </c>
      <c r="W97" s="211">
        <f t="shared" si="7"/>
        <v>0</v>
      </c>
      <c r="X97" s="211">
        <f t="shared" si="7"/>
        <v>0</v>
      </c>
      <c r="Y97" s="212">
        <f t="shared" si="7"/>
        <v>0</v>
      </c>
      <c r="Z97" s="212">
        <f t="shared" si="7"/>
        <v>0</v>
      </c>
      <c r="AA97" s="209"/>
      <c r="AB97" s="209"/>
      <c r="AC97" s="209"/>
      <c r="AD97" s="209"/>
      <c r="AE97" s="209"/>
      <c r="AF97" s="209"/>
      <c r="AG97" s="30"/>
      <c r="AH97" s="30"/>
      <c r="AI97" s="30"/>
      <c r="AJ97" s="30"/>
      <c r="AK97" s="30"/>
      <c r="AL97" s="30"/>
      <c r="AM97" s="30"/>
      <c r="AN97" s="30"/>
      <c r="AO97" s="30"/>
      <c r="AP97" s="30"/>
      <c r="AQ97" s="30"/>
      <c r="AR97" s="30"/>
      <c r="AS97" s="30"/>
      <c r="AT97" s="30"/>
      <c r="AU97" s="30"/>
      <c r="AV97" s="30"/>
      <c r="AW97" s="30"/>
    </row>
    <row r="98" spans="1:49" s="31" customFormat="1" ht="15">
      <c r="A98" s="15"/>
      <c r="B98" s="247" t="s">
        <v>74</v>
      </c>
      <c r="C98" s="213">
        <f aca="true" t="shared" si="8" ref="C98:Z98">$D$85</f>
        <v>0</v>
      </c>
      <c r="D98" s="213">
        <f t="shared" si="8"/>
        <v>0</v>
      </c>
      <c r="E98" s="213">
        <f t="shared" si="8"/>
        <v>0</v>
      </c>
      <c r="F98" s="213">
        <f t="shared" si="8"/>
        <v>0</v>
      </c>
      <c r="G98" s="213">
        <f t="shared" si="8"/>
        <v>0</v>
      </c>
      <c r="H98" s="213">
        <f t="shared" si="8"/>
        <v>0</v>
      </c>
      <c r="I98" s="213">
        <f t="shared" si="8"/>
        <v>0</v>
      </c>
      <c r="J98" s="213">
        <f t="shared" si="8"/>
        <v>0</v>
      </c>
      <c r="K98" s="213">
        <f t="shared" si="8"/>
        <v>0</v>
      </c>
      <c r="L98" s="213">
        <f t="shared" si="8"/>
        <v>0</v>
      </c>
      <c r="M98" s="213">
        <f t="shared" si="8"/>
        <v>0</v>
      </c>
      <c r="N98" s="213">
        <f t="shared" si="8"/>
        <v>0</v>
      </c>
      <c r="O98" s="213">
        <f t="shared" si="8"/>
        <v>0</v>
      </c>
      <c r="P98" s="213">
        <f t="shared" si="8"/>
        <v>0</v>
      </c>
      <c r="Q98" s="214">
        <f t="shared" si="8"/>
        <v>0</v>
      </c>
      <c r="R98" s="214">
        <f t="shared" si="8"/>
        <v>0</v>
      </c>
      <c r="S98" s="214">
        <f t="shared" si="8"/>
        <v>0</v>
      </c>
      <c r="T98" s="214">
        <f t="shared" si="8"/>
        <v>0</v>
      </c>
      <c r="U98" s="214">
        <f t="shared" si="8"/>
        <v>0</v>
      </c>
      <c r="V98" s="214">
        <f t="shared" si="8"/>
        <v>0</v>
      </c>
      <c r="W98" s="214">
        <f t="shared" si="8"/>
        <v>0</v>
      </c>
      <c r="X98" s="214">
        <f t="shared" si="8"/>
        <v>0</v>
      </c>
      <c r="Y98" s="214">
        <f t="shared" si="8"/>
        <v>0</v>
      </c>
      <c r="Z98" s="215">
        <f t="shared" si="8"/>
        <v>0</v>
      </c>
      <c r="AA98" s="209"/>
      <c r="AB98" s="209"/>
      <c r="AC98" s="209"/>
      <c r="AD98" s="209"/>
      <c r="AE98" s="209"/>
      <c r="AF98" s="209"/>
      <c r="AG98" s="30"/>
      <c r="AH98" s="30"/>
      <c r="AI98" s="30"/>
      <c r="AJ98" s="30"/>
      <c r="AK98" s="30"/>
      <c r="AL98" s="30"/>
      <c r="AM98" s="30"/>
      <c r="AN98" s="30"/>
      <c r="AO98" s="30"/>
      <c r="AP98" s="30"/>
      <c r="AQ98" s="30"/>
      <c r="AR98" s="30"/>
      <c r="AS98" s="30"/>
      <c r="AT98" s="30"/>
      <c r="AU98" s="30"/>
      <c r="AV98" s="30"/>
      <c r="AW98" s="30"/>
    </row>
    <row r="99" spans="1:49" s="31" customFormat="1" ht="15">
      <c r="A99" s="446" t="s">
        <v>76</v>
      </c>
      <c r="B99" s="449"/>
      <c r="C99" s="449"/>
      <c r="D99" s="449"/>
      <c r="E99" s="449"/>
      <c r="F99" s="449"/>
      <c r="G99" s="449"/>
      <c r="H99" s="449"/>
      <c r="I99" s="449"/>
      <c r="J99" s="449"/>
      <c r="K99" s="449"/>
      <c r="L99" s="449"/>
      <c r="M99" s="449"/>
      <c r="N99" s="449"/>
      <c r="O99" s="139"/>
      <c r="P99" s="139"/>
      <c r="Q99" s="139"/>
      <c r="R99" s="140"/>
      <c r="S99" s="141"/>
      <c r="T99" s="141"/>
      <c r="U99" s="141"/>
      <c r="V99" s="141"/>
      <c r="W99" s="141"/>
      <c r="X99" s="141"/>
      <c r="Y99" s="141"/>
      <c r="Z99" s="142"/>
      <c r="AA99" s="209"/>
      <c r="AB99" s="209"/>
      <c r="AC99" s="209"/>
      <c r="AD99" s="209"/>
      <c r="AE99" s="209"/>
      <c r="AF99" s="209"/>
      <c r="AG99" s="30"/>
      <c r="AH99" s="30"/>
      <c r="AI99" s="30"/>
      <c r="AJ99" s="30"/>
      <c r="AK99" s="30"/>
      <c r="AL99" s="30"/>
      <c r="AM99" s="30"/>
      <c r="AN99" s="30"/>
      <c r="AO99" s="30"/>
      <c r="AP99" s="30"/>
      <c r="AQ99" s="30"/>
      <c r="AR99" s="30"/>
      <c r="AS99" s="30"/>
      <c r="AT99" s="30"/>
      <c r="AU99" s="30"/>
      <c r="AV99" s="30"/>
      <c r="AW99" s="30"/>
    </row>
    <row r="100" spans="1:49" s="31" customFormat="1" ht="15">
      <c r="A100" s="450" t="s">
        <v>112</v>
      </c>
      <c r="B100" s="451"/>
      <c r="C100" s="451"/>
      <c r="D100" s="451"/>
      <c r="E100" s="451"/>
      <c r="F100" s="451"/>
      <c r="G100" s="451"/>
      <c r="H100" s="451"/>
      <c r="I100" s="451"/>
      <c r="J100" s="451"/>
      <c r="K100" s="451"/>
      <c r="L100" s="451"/>
      <c r="M100" s="451"/>
      <c r="N100" s="451"/>
      <c r="O100" s="216"/>
      <c r="P100" s="216"/>
      <c r="Q100" s="216"/>
      <c r="R100" s="140"/>
      <c r="S100" s="141"/>
      <c r="T100" s="141"/>
      <c r="U100" s="141"/>
      <c r="V100" s="141"/>
      <c r="W100" s="141"/>
      <c r="X100" s="141"/>
      <c r="Y100" s="141"/>
      <c r="Z100" s="142"/>
      <c r="AA100" s="209"/>
      <c r="AB100" s="209"/>
      <c r="AC100" s="209"/>
      <c r="AD100" s="209"/>
      <c r="AE100" s="209"/>
      <c r="AF100" s="209"/>
      <c r="AG100" s="30"/>
      <c r="AH100" s="30"/>
      <c r="AI100" s="30"/>
      <c r="AJ100" s="30"/>
      <c r="AK100" s="30"/>
      <c r="AL100" s="30"/>
      <c r="AM100" s="30"/>
      <c r="AN100" s="30"/>
      <c r="AO100" s="30"/>
      <c r="AP100" s="30"/>
      <c r="AQ100" s="30"/>
      <c r="AR100" s="30"/>
      <c r="AS100" s="30"/>
      <c r="AT100" s="30"/>
      <c r="AU100" s="30"/>
      <c r="AV100" s="30"/>
      <c r="AW100" s="30"/>
    </row>
    <row r="101" spans="1:49" s="31" customFormat="1" ht="15">
      <c r="A101" s="411" t="s">
        <v>120</v>
      </c>
      <c r="B101" s="412"/>
      <c r="C101" s="412"/>
      <c r="D101" s="412"/>
      <c r="E101" s="412"/>
      <c r="F101" s="412"/>
      <c r="G101" s="412"/>
      <c r="H101" s="412"/>
      <c r="I101" s="412"/>
      <c r="J101" s="412"/>
      <c r="K101" s="412"/>
      <c r="L101" s="412"/>
      <c r="M101" s="412"/>
      <c r="N101" s="412"/>
      <c r="O101" s="218"/>
      <c r="P101" s="218"/>
      <c r="Q101" s="218"/>
      <c r="R101" s="140"/>
      <c r="S101" s="141"/>
      <c r="T101" s="141"/>
      <c r="U101" s="141"/>
      <c r="V101" s="141"/>
      <c r="W101" s="141"/>
      <c r="X101" s="141"/>
      <c r="Y101" s="141"/>
      <c r="Z101" s="142"/>
      <c r="AA101" s="209"/>
      <c r="AB101" s="209"/>
      <c r="AC101" s="209"/>
      <c r="AD101" s="209"/>
      <c r="AE101" s="209"/>
      <c r="AF101" s="209"/>
      <c r="AG101" s="30"/>
      <c r="AH101" s="30"/>
      <c r="AI101" s="30"/>
      <c r="AJ101" s="30"/>
      <c r="AK101" s="30"/>
      <c r="AL101" s="30"/>
      <c r="AM101" s="30"/>
      <c r="AN101" s="30"/>
      <c r="AO101" s="30"/>
      <c r="AP101" s="30"/>
      <c r="AQ101" s="30"/>
      <c r="AR101" s="30"/>
      <c r="AS101" s="30"/>
      <c r="AT101" s="30"/>
      <c r="AU101" s="30"/>
      <c r="AV101" s="30"/>
      <c r="AW101" s="30"/>
    </row>
    <row r="102" spans="1:49" s="31" customFormat="1" ht="3" customHeight="1">
      <c r="A102" s="217"/>
      <c r="B102" s="218"/>
      <c r="C102" s="218"/>
      <c r="D102" s="218"/>
      <c r="E102" s="218"/>
      <c r="F102" s="218"/>
      <c r="G102" s="218"/>
      <c r="H102" s="218"/>
      <c r="I102" s="218"/>
      <c r="J102" s="218"/>
      <c r="K102" s="218"/>
      <c r="L102" s="218"/>
      <c r="M102" s="218"/>
      <c r="N102" s="218"/>
      <c r="O102" s="218"/>
      <c r="P102" s="218"/>
      <c r="Q102" s="218"/>
      <c r="R102" s="140"/>
      <c r="S102" s="141"/>
      <c r="T102" s="141"/>
      <c r="U102" s="141"/>
      <c r="V102" s="141"/>
      <c r="W102" s="141"/>
      <c r="X102" s="141"/>
      <c r="Y102" s="141"/>
      <c r="Z102" s="142"/>
      <c r="AA102" s="209"/>
      <c r="AB102" s="209"/>
      <c r="AC102" s="209"/>
      <c r="AD102" s="209"/>
      <c r="AE102" s="209"/>
      <c r="AF102" s="209"/>
      <c r="AG102" s="30"/>
      <c r="AH102" s="30"/>
      <c r="AI102" s="30"/>
      <c r="AJ102" s="30"/>
      <c r="AK102" s="30"/>
      <c r="AL102" s="30"/>
      <c r="AM102" s="30"/>
      <c r="AN102" s="30"/>
      <c r="AO102" s="30"/>
      <c r="AP102" s="30"/>
      <c r="AQ102" s="30"/>
      <c r="AR102" s="30"/>
      <c r="AS102" s="30"/>
      <c r="AT102" s="30"/>
      <c r="AU102" s="30"/>
      <c r="AV102" s="30"/>
      <c r="AW102" s="30"/>
    </row>
    <row r="103" spans="1:49" s="31" customFormat="1" ht="15.75" customHeight="1">
      <c r="A103" s="315" t="s">
        <v>77</v>
      </c>
      <c r="B103" s="316"/>
      <c r="C103" s="316"/>
      <c r="D103" s="316"/>
      <c r="E103" s="316"/>
      <c r="F103" s="316"/>
      <c r="G103" s="316"/>
      <c r="H103" s="316"/>
      <c r="I103" s="316"/>
      <c r="J103" s="316"/>
      <c r="K103" s="316"/>
      <c r="L103" s="316"/>
      <c r="M103" s="141"/>
      <c r="N103" s="141"/>
      <c r="O103" s="141"/>
      <c r="P103" s="141"/>
      <c r="Q103" s="141"/>
      <c r="R103" s="141"/>
      <c r="S103" s="141"/>
      <c r="T103" s="141"/>
      <c r="U103" s="141"/>
      <c r="V103" s="141"/>
      <c r="W103" s="141"/>
      <c r="X103" s="141"/>
      <c r="Y103" s="141"/>
      <c r="Z103" s="142"/>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s="31" customFormat="1" ht="18" customHeight="1">
      <c r="A104" s="413" t="s">
        <v>96</v>
      </c>
      <c r="B104" s="414"/>
      <c r="C104" s="414"/>
      <c r="D104" s="414"/>
      <c r="E104" s="414"/>
      <c r="F104" s="414"/>
      <c r="G104" s="414"/>
      <c r="H104" s="414"/>
      <c r="I104" s="414"/>
      <c r="J104" s="414"/>
      <c r="K104" s="414"/>
      <c r="L104" s="414"/>
      <c r="M104" s="141"/>
      <c r="N104" s="141"/>
      <c r="O104" s="141"/>
      <c r="P104" s="141"/>
      <c r="Q104" s="141"/>
      <c r="R104" s="141"/>
      <c r="S104" s="141"/>
      <c r="T104" s="141"/>
      <c r="U104" s="141"/>
      <c r="V104" s="141"/>
      <c r="W104" s="141"/>
      <c r="X104" s="141"/>
      <c r="Y104" s="141"/>
      <c r="Z104" s="141"/>
      <c r="AA104" s="209"/>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s="31" customFormat="1" ht="18" customHeight="1">
      <c r="A105" s="413" t="s">
        <v>94</v>
      </c>
      <c r="B105" s="414"/>
      <c r="C105" s="414"/>
      <c r="D105" s="414"/>
      <c r="E105" s="414"/>
      <c r="F105" s="414"/>
      <c r="G105" s="414"/>
      <c r="H105" s="414"/>
      <c r="I105" s="414"/>
      <c r="J105" s="414"/>
      <c r="K105" s="414"/>
      <c r="L105" s="414"/>
      <c r="M105" s="141"/>
      <c r="N105" s="141"/>
      <c r="O105" s="141"/>
      <c r="P105" s="141"/>
      <c r="Q105" s="141"/>
      <c r="R105" s="141"/>
      <c r="S105" s="141"/>
      <c r="T105" s="141"/>
      <c r="U105" s="141"/>
      <c r="V105" s="141"/>
      <c r="W105" s="141"/>
      <c r="X105" s="141"/>
      <c r="Y105" s="141"/>
      <c r="Z105" s="141"/>
      <c r="AA105" s="209"/>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row>
    <row r="106" spans="1:49" s="31" customFormat="1" ht="18" customHeight="1">
      <c r="A106" s="319" t="s">
        <v>95</v>
      </c>
      <c r="B106" s="318"/>
      <c r="C106" s="318"/>
      <c r="D106" s="318"/>
      <c r="E106" s="318"/>
      <c r="F106" s="318"/>
      <c r="G106" s="318"/>
      <c r="H106" s="318"/>
      <c r="I106" s="318"/>
      <c r="J106" s="318"/>
      <c r="K106" s="318"/>
      <c r="L106" s="318"/>
      <c r="M106" s="141"/>
      <c r="N106" s="141"/>
      <c r="O106" s="141"/>
      <c r="P106" s="141"/>
      <c r="Q106" s="141"/>
      <c r="R106" s="141"/>
      <c r="S106" s="141"/>
      <c r="T106" s="141"/>
      <c r="U106" s="141"/>
      <c r="V106" s="141"/>
      <c r="W106" s="141"/>
      <c r="X106" s="141"/>
      <c r="Y106" s="141"/>
      <c r="Z106" s="141"/>
      <c r="AA106" s="209"/>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row>
    <row r="107" spans="1:49" ht="12" customHeight="1">
      <c r="A107" s="444"/>
      <c r="B107" s="445"/>
      <c r="C107" s="445"/>
      <c r="D107" s="445"/>
      <c r="E107" s="445"/>
      <c r="F107" s="445"/>
      <c r="G107" s="445"/>
      <c r="H107" s="445"/>
      <c r="I107" s="445"/>
      <c r="J107" s="445"/>
      <c r="K107" s="445"/>
      <c r="L107" s="445"/>
      <c r="M107" s="7"/>
      <c r="N107" s="7"/>
      <c r="O107" s="7"/>
      <c r="P107" s="7"/>
      <c r="Q107" s="7"/>
      <c r="R107" s="7"/>
      <c r="S107" s="8"/>
      <c r="T107" s="8"/>
      <c r="U107" s="8"/>
      <c r="V107" s="8"/>
      <c r="W107" s="8"/>
      <c r="X107" s="8"/>
      <c r="Y107" s="8"/>
      <c r="Z107" s="8"/>
      <c r="AA107" s="7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ht="1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ht="1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ht="1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ht="1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8">
    <mergeCell ref="A64:C64"/>
    <mergeCell ref="A69:Y69"/>
    <mergeCell ref="E72:H72"/>
    <mergeCell ref="A67:N67"/>
    <mergeCell ref="D31:H31"/>
    <mergeCell ref="A31:C31"/>
    <mergeCell ref="A36:L36"/>
    <mergeCell ref="A33:C33"/>
    <mergeCell ref="A34:C34"/>
    <mergeCell ref="A37:H37"/>
    <mergeCell ref="A38:M38"/>
    <mergeCell ref="B40:C40"/>
    <mergeCell ref="A66:L66"/>
    <mergeCell ref="A105:L105"/>
    <mergeCell ref="A104:L104"/>
    <mergeCell ref="F90:G90"/>
    <mergeCell ref="A93:Z93"/>
    <mergeCell ref="A72:A74"/>
    <mergeCell ref="B72:B74"/>
    <mergeCell ref="C72:D73"/>
    <mergeCell ref="E73:F73"/>
    <mergeCell ref="G73:H73"/>
    <mergeCell ref="A30:Z30"/>
    <mergeCell ref="I27:K27"/>
    <mergeCell ref="A22:B22"/>
    <mergeCell ref="A107:L107"/>
    <mergeCell ref="A87:G87"/>
    <mergeCell ref="A92:L92"/>
    <mergeCell ref="A99:N99"/>
    <mergeCell ref="A100:N100"/>
    <mergeCell ref="I25:K25"/>
    <mergeCell ref="A101:N101"/>
    <mergeCell ref="D28:F28"/>
    <mergeCell ref="A29:B29"/>
    <mergeCell ref="H29:K29"/>
    <mergeCell ref="A13:T13"/>
    <mergeCell ref="A15:T15"/>
    <mergeCell ref="A14:Z14"/>
    <mergeCell ref="A27:B27"/>
    <mergeCell ref="A26:B26"/>
    <mergeCell ref="A28:B28"/>
    <mergeCell ref="D26:F26"/>
    <mergeCell ref="D27:F27"/>
    <mergeCell ref="D25:F25"/>
    <mergeCell ref="A1:L1"/>
    <mergeCell ref="A3:Z3"/>
    <mergeCell ref="A5:N5"/>
    <mergeCell ref="A7:M7"/>
    <mergeCell ref="A16:T16"/>
    <mergeCell ref="A20:B20"/>
    <mergeCell ref="I26:K26"/>
    <mergeCell ref="A8:M8"/>
    <mergeCell ref="A10:M10"/>
    <mergeCell ref="A9:M9"/>
    <mergeCell ref="A11:V11"/>
    <mergeCell ref="A12:Z12"/>
    <mergeCell ref="A25:B25"/>
    <mergeCell ref="A17:M17"/>
  </mergeCells>
  <conditionalFormatting sqref="J26">
    <cfRule type="expression" priority="1" dxfId="3" stopIfTrue="1">
      <formula>OR('Freezing capacity C'!#REF!&lt;&gt;0,'Freezing capacity C'!K26&lt;&gt;0)</formula>
    </cfRule>
  </conditionalFormatting>
  <conditionalFormatting sqref="K26">
    <cfRule type="expression" priority="2" dxfId="3" stopIfTrue="1">
      <formula>OR('Freezing capacity C'!#REF!&lt;&gt;0,'Freezing capacity C'!#REF!&lt;&gt;0)</formula>
    </cfRule>
  </conditionalFormatting>
  <conditionalFormatting sqref="I26">
    <cfRule type="expression" priority="3" dxfId="3" stopIfTrue="1">
      <formula>OR('Freezing capacity C'!J26&lt;&gt;0,'Freezing capacity C'!K26&lt;&gt;0)</formula>
    </cfRule>
  </conditionalFormatting>
  <conditionalFormatting sqref="C96">
    <cfRule type="cellIs" priority="4" dxfId="2" operator="greaterThan" stopIfTrue="1">
      <formula>'Freezing capacity C'!$H$85</formula>
    </cfRule>
  </conditionalFormatting>
  <conditionalFormatting sqref="J34:V34">
    <cfRule type="expression" priority="5" dxfId="1" stopIfTrue="1">
      <formula>'Freezing capacity C'!$J$20=1</formula>
    </cfRule>
  </conditionalFormatting>
  <conditionalFormatting sqref="I27">
    <cfRule type="expression" priority="6" dxfId="0" stopIfTrue="1">
      <formula>'Freezing capacity C'!$C$20&lt;&gt;0</formula>
    </cfRule>
  </conditionalFormatting>
  <printOptions/>
  <pageMargins left="0.17" right="0.16" top="0.36" bottom="0.39" header="0.21" footer="0.19"/>
  <pageSetup horizontalDpi="600" verticalDpi="600" orientation="portrait" paperSize="9" scale="37"/>
  <headerFooter alignWithMargins="0">
    <oddHeader>&amp;C&amp;F</oddHeader>
    <oddFooter>&amp;C&amp;A</oddFooter>
  </headerFooter>
  <rowBreaks count="1" manualBreakCount="1">
    <brk id="106" max="255" man="1"/>
  </rowBreaks>
  <colBreaks count="1" manualBreakCount="1">
    <brk id="26"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BV245"/>
  <sheetViews>
    <sheetView showGridLines="0" zoomScaleSheetLayoutView="73" workbookViewId="0" topLeftCell="A1">
      <selection activeCell="H57" sqref="H57"/>
    </sheetView>
  </sheetViews>
  <sheetFormatPr defaultColWidth="11.57421875" defaultRowHeight="12.75"/>
  <cols>
    <col min="1" max="1" width="29.7109375" style="11" customWidth="1"/>
    <col min="2" max="2" width="20.7109375" style="11" customWidth="1"/>
    <col min="3" max="3" width="18.421875" style="11" customWidth="1"/>
    <col min="4" max="4" width="10.00390625" style="11" customWidth="1"/>
    <col min="5" max="5" width="9.8515625" style="11" customWidth="1"/>
    <col min="6" max="6" width="7.7109375" style="11" customWidth="1"/>
    <col min="7" max="7" width="9.8515625" style="11" customWidth="1"/>
    <col min="8" max="8" width="12.421875" style="11" customWidth="1"/>
    <col min="9" max="9" width="6.28125" style="11" customWidth="1"/>
    <col min="10" max="11" width="7.421875" style="11" customWidth="1"/>
    <col min="12" max="25" width="6.7109375" style="11" customWidth="1"/>
    <col min="26" max="26" width="7.28125" style="11" customWidth="1"/>
    <col min="27" max="16384" width="11.421875" style="11" customWidth="1"/>
  </cols>
  <sheetData>
    <row r="1" spans="1:49" s="5" customFormat="1" ht="18.75" customHeight="1">
      <c r="A1" s="512" t="s">
        <v>181</v>
      </c>
      <c r="B1" s="513"/>
      <c r="C1" s="513"/>
      <c r="D1" s="513"/>
      <c r="E1" s="513"/>
      <c r="F1" s="513"/>
      <c r="G1" s="513"/>
      <c r="H1" s="513"/>
      <c r="I1" s="513"/>
      <c r="J1" s="513"/>
      <c r="K1" s="513"/>
      <c r="L1" s="513"/>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c r="A3" s="550" t="s">
        <v>171</v>
      </c>
      <c r="B3" s="551"/>
      <c r="C3" s="551"/>
      <c r="D3" s="551"/>
      <c r="E3" s="551"/>
      <c r="F3" s="551"/>
      <c r="G3" s="551"/>
      <c r="H3" s="551"/>
      <c r="I3" s="551"/>
      <c r="J3" s="551"/>
      <c r="K3" s="551"/>
      <c r="L3" s="551"/>
      <c r="M3" s="551"/>
      <c r="N3" s="551"/>
      <c r="O3" s="551"/>
      <c r="P3" s="551"/>
      <c r="Q3" s="551"/>
      <c r="R3" s="552"/>
      <c r="S3" s="552"/>
      <c r="T3" s="552"/>
      <c r="U3" s="552"/>
      <c r="V3" s="552"/>
      <c r="W3" s="552"/>
      <c r="X3" s="552"/>
      <c r="Y3" s="552"/>
      <c r="Z3" s="553"/>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5" hidden="1">
      <c r="A4" s="15" t="s">
        <v>1</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8.75" customHeight="1">
      <c r="A5" s="483" t="s">
        <v>20</v>
      </c>
      <c r="B5" s="484"/>
      <c r="C5" s="484"/>
      <c r="D5" s="484"/>
      <c r="E5" s="484"/>
      <c r="F5" s="484"/>
      <c r="G5" s="484"/>
      <c r="H5" s="484"/>
      <c r="I5" s="484"/>
      <c r="J5" s="484"/>
      <c r="K5" s="484"/>
      <c r="L5" s="484"/>
      <c r="M5" s="484"/>
      <c r="N5" s="484"/>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26" s="25" customFormat="1" ht="24.75" customHeight="1">
      <c r="A7" s="485" t="s">
        <v>113</v>
      </c>
      <c r="B7" s="486"/>
      <c r="C7" s="486"/>
      <c r="D7" s="486"/>
      <c r="E7" s="486"/>
      <c r="F7" s="486"/>
      <c r="G7" s="486"/>
      <c r="H7" s="486"/>
      <c r="I7" s="486"/>
      <c r="J7" s="486"/>
      <c r="K7" s="486"/>
      <c r="L7" s="486"/>
      <c r="M7" s="486"/>
      <c r="N7" s="23"/>
      <c r="O7" s="23"/>
      <c r="P7" s="23"/>
      <c r="Q7" s="23"/>
      <c r="R7" s="23"/>
      <c r="S7" s="23"/>
      <c r="T7" s="23"/>
      <c r="U7" s="23"/>
      <c r="V7" s="23"/>
      <c r="W7" s="23"/>
      <c r="X7" s="23"/>
      <c r="Y7" s="23"/>
      <c r="Z7" s="24"/>
    </row>
    <row r="8" spans="1:49" s="14" customFormat="1" ht="16.5" customHeight="1">
      <c r="A8" s="487" t="s">
        <v>114</v>
      </c>
      <c r="B8" s="488"/>
      <c r="C8" s="488"/>
      <c r="D8" s="488"/>
      <c r="E8" s="488"/>
      <c r="F8" s="488"/>
      <c r="G8" s="488"/>
      <c r="H8" s="488"/>
      <c r="I8" s="488"/>
      <c r="J8" s="488"/>
      <c r="K8" s="488"/>
      <c r="L8" s="488"/>
      <c r="M8" s="488"/>
      <c r="N8" s="302"/>
      <c r="O8" s="302"/>
      <c r="P8" s="302"/>
      <c r="Q8" s="302"/>
      <c r="R8" s="302"/>
      <c r="S8" s="303"/>
      <c r="T8" s="303"/>
      <c r="U8" s="303"/>
      <c r="V8" s="303"/>
      <c r="W8" s="303"/>
      <c r="X8" s="303"/>
      <c r="Y8" s="303"/>
      <c r="Z8" s="304"/>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6.5" customHeight="1">
      <c r="A9" s="490" t="s">
        <v>133</v>
      </c>
      <c r="B9" s="408"/>
      <c r="C9" s="408"/>
      <c r="D9" s="408"/>
      <c r="E9" s="408"/>
      <c r="F9" s="408"/>
      <c r="G9" s="408"/>
      <c r="H9" s="408"/>
      <c r="I9" s="408"/>
      <c r="J9" s="408"/>
      <c r="K9" s="408"/>
      <c r="L9" s="408"/>
      <c r="M9" s="408"/>
      <c r="N9" s="302"/>
      <c r="O9" s="302"/>
      <c r="P9" s="302"/>
      <c r="Q9" s="302"/>
      <c r="R9" s="302"/>
      <c r="S9" s="303"/>
      <c r="T9" s="303"/>
      <c r="U9" s="303"/>
      <c r="V9" s="303"/>
      <c r="W9" s="303"/>
      <c r="X9" s="303"/>
      <c r="Y9" s="303"/>
      <c r="Z9" s="304"/>
      <c r="AA9" s="13"/>
      <c r="AB9" s="13"/>
      <c r="AC9" s="13"/>
      <c r="AD9" s="13"/>
      <c r="AE9" s="13"/>
      <c r="AF9" s="13"/>
      <c r="AG9" s="13"/>
      <c r="AH9" s="13"/>
      <c r="AI9" s="13"/>
      <c r="AJ9" s="13"/>
      <c r="AK9" s="13"/>
      <c r="AL9" s="13"/>
      <c r="AM9" s="13"/>
      <c r="AN9" s="13"/>
      <c r="AO9" s="13"/>
      <c r="AP9" s="13"/>
      <c r="AQ9" s="13"/>
      <c r="AR9" s="13"/>
      <c r="AS9" s="13"/>
      <c r="AT9" s="13"/>
      <c r="AU9" s="13"/>
      <c r="AV9" s="13"/>
      <c r="AW9" s="13"/>
    </row>
    <row r="10" spans="1:49" s="31" customFormat="1" ht="16.5" customHeight="1">
      <c r="A10" s="463" t="s">
        <v>89</v>
      </c>
      <c r="B10" s="489"/>
      <c r="C10" s="489"/>
      <c r="D10" s="489"/>
      <c r="E10" s="489"/>
      <c r="F10" s="489"/>
      <c r="G10" s="489"/>
      <c r="H10" s="489"/>
      <c r="I10" s="489"/>
      <c r="J10" s="489"/>
      <c r="K10" s="489"/>
      <c r="L10" s="489"/>
      <c r="M10" s="489"/>
      <c r="N10" s="305"/>
      <c r="O10" s="305"/>
      <c r="P10" s="305"/>
      <c r="Q10" s="305"/>
      <c r="R10" s="305"/>
      <c r="S10" s="306"/>
      <c r="T10" s="306"/>
      <c r="U10" s="306"/>
      <c r="V10" s="306"/>
      <c r="W10" s="306"/>
      <c r="X10" s="306"/>
      <c r="Y10" s="306"/>
      <c r="Z10" s="307"/>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31" customFormat="1" ht="15.75" customHeight="1">
      <c r="A11" s="496" t="s">
        <v>134</v>
      </c>
      <c r="B11" s="497"/>
      <c r="C11" s="497"/>
      <c r="D11" s="497"/>
      <c r="E11" s="497"/>
      <c r="F11" s="497"/>
      <c r="G11" s="497"/>
      <c r="H11" s="497"/>
      <c r="I11" s="497"/>
      <c r="J11" s="497"/>
      <c r="K11" s="497"/>
      <c r="L11" s="497"/>
      <c r="M11" s="498"/>
      <c r="N11" s="499"/>
      <c r="O11" s="499"/>
      <c r="P11" s="500"/>
      <c r="Q11" s="500"/>
      <c r="R11" s="500"/>
      <c r="S11" s="500"/>
      <c r="T11" s="500"/>
      <c r="U11" s="500"/>
      <c r="V11" s="500"/>
      <c r="W11" s="28"/>
      <c r="X11" s="28"/>
      <c r="Y11" s="28"/>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31" customFormat="1" ht="15.75" customHeight="1">
      <c r="A12" s="501" t="s">
        <v>170</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3"/>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31" customFormat="1" ht="15.75" customHeight="1">
      <c r="A13" s="514" t="s">
        <v>145</v>
      </c>
      <c r="B13" s="515"/>
      <c r="C13" s="515"/>
      <c r="D13" s="515"/>
      <c r="E13" s="515"/>
      <c r="F13" s="515"/>
      <c r="G13" s="515"/>
      <c r="H13" s="515"/>
      <c r="I13" s="515"/>
      <c r="J13" s="515"/>
      <c r="K13" s="515"/>
      <c r="L13" s="515"/>
      <c r="M13" s="515"/>
      <c r="N13" s="515"/>
      <c r="O13" s="515"/>
      <c r="P13" s="515"/>
      <c r="Q13" s="515"/>
      <c r="R13" s="515"/>
      <c r="S13" s="515"/>
      <c r="T13" s="515"/>
      <c r="U13" s="28"/>
      <c r="V13" s="28"/>
      <c r="W13" s="28"/>
      <c r="X13" s="28"/>
      <c r="Y13" s="28"/>
      <c r="Z13" s="29"/>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49" s="31" customFormat="1" ht="15.75" customHeight="1">
      <c r="A14" s="496" t="s">
        <v>135</v>
      </c>
      <c r="B14" s="497"/>
      <c r="C14" s="497"/>
      <c r="D14" s="497"/>
      <c r="E14" s="497"/>
      <c r="F14" s="497"/>
      <c r="G14" s="497"/>
      <c r="H14" s="497"/>
      <c r="I14" s="497"/>
      <c r="J14" s="497"/>
      <c r="K14" s="497"/>
      <c r="L14" s="498"/>
      <c r="M14" s="498"/>
      <c r="N14" s="499"/>
      <c r="O14" s="499"/>
      <c r="P14" s="499"/>
      <c r="Q14" s="499"/>
      <c r="R14" s="515"/>
      <c r="S14" s="515"/>
      <c r="T14" s="515"/>
      <c r="U14" s="515"/>
      <c r="V14" s="515"/>
      <c r="W14" s="515"/>
      <c r="X14" s="515"/>
      <c r="Y14" s="515"/>
      <c r="Z14" s="516"/>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1:49" s="31" customFormat="1" ht="15.75" customHeight="1">
      <c r="A15" s="514" t="s">
        <v>136</v>
      </c>
      <c r="B15" s="515"/>
      <c r="C15" s="515"/>
      <c r="D15" s="515"/>
      <c r="E15" s="515"/>
      <c r="F15" s="515"/>
      <c r="G15" s="515"/>
      <c r="H15" s="515"/>
      <c r="I15" s="515"/>
      <c r="J15" s="515"/>
      <c r="K15" s="515"/>
      <c r="L15" s="515"/>
      <c r="M15" s="515"/>
      <c r="N15" s="515"/>
      <c r="O15" s="515"/>
      <c r="P15" s="515"/>
      <c r="Q15" s="515"/>
      <c r="R15" s="515"/>
      <c r="S15" s="515"/>
      <c r="T15" s="515"/>
      <c r="U15" s="12"/>
      <c r="V15" s="12"/>
      <c r="W15" s="12"/>
      <c r="X15" s="12"/>
      <c r="Y15" s="12"/>
      <c r="Z15" s="336"/>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31" customFormat="1" ht="16.5" customHeight="1">
      <c r="A16" s="514" t="s">
        <v>142</v>
      </c>
      <c r="B16" s="515"/>
      <c r="C16" s="515"/>
      <c r="D16" s="515"/>
      <c r="E16" s="515"/>
      <c r="F16" s="515"/>
      <c r="G16" s="515"/>
      <c r="H16" s="515"/>
      <c r="I16" s="515"/>
      <c r="J16" s="515"/>
      <c r="K16" s="515"/>
      <c r="L16" s="515"/>
      <c r="M16" s="515"/>
      <c r="N16" s="515"/>
      <c r="O16" s="515"/>
      <c r="P16" s="515"/>
      <c r="Q16" s="515"/>
      <c r="R16" s="515"/>
      <c r="S16" s="515"/>
      <c r="T16" s="515"/>
      <c r="U16" s="32"/>
      <c r="V16" s="32"/>
      <c r="W16" s="32"/>
      <c r="X16" s="32"/>
      <c r="Y16" s="32"/>
      <c r="Z16" s="337"/>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31" customFormat="1" ht="16.5" customHeight="1">
      <c r="A17" s="504" t="s">
        <v>93</v>
      </c>
      <c r="B17" s="497"/>
      <c r="C17" s="497"/>
      <c r="D17" s="497"/>
      <c r="E17" s="497"/>
      <c r="F17" s="497"/>
      <c r="G17" s="497"/>
      <c r="H17" s="497"/>
      <c r="I17" s="497"/>
      <c r="J17" s="497"/>
      <c r="K17" s="497"/>
      <c r="L17" s="497"/>
      <c r="M17" s="497"/>
      <c r="N17" s="26"/>
      <c r="O17" s="26"/>
      <c r="P17" s="26"/>
      <c r="Q17" s="26"/>
      <c r="R17" s="27"/>
      <c r="S17" s="28"/>
      <c r="T17" s="28"/>
      <c r="U17" s="28"/>
      <c r="V17" s="28"/>
      <c r="W17" s="28"/>
      <c r="X17" s="28"/>
      <c r="Y17" s="28"/>
      <c r="Z17" s="29"/>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1" customFormat="1" ht="15.75" customHeight="1" hidden="1">
      <c r="A18" s="33"/>
      <c r="B18" s="26"/>
      <c r="C18" s="26"/>
      <c r="D18" s="26"/>
      <c r="E18" s="34">
        <v>3</v>
      </c>
      <c r="F18" s="35">
        <v>1</v>
      </c>
      <c r="G18" s="26"/>
      <c r="H18" s="26"/>
      <c r="I18" s="26"/>
      <c r="J18" s="26"/>
      <c r="K18" s="26"/>
      <c r="L18" s="26"/>
      <c r="M18" s="26"/>
      <c r="N18" s="26"/>
      <c r="O18" s="26"/>
      <c r="P18" s="26"/>
      <c r="Q18" s="26"/>
      <c r="R18" s="27"/>
      <c r="S18" s="28"/>
      <c r="T18" s="28"/>
      <c r="U18" s="28"/>
      <c r="V18" s="28"/>
      <c r="W18" s="28"/>
      <c r="X18" s="28"/>
      <c r="Y18" s="28"/>
      <c r="Z18" s="29"/>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1:49" ht="7.5" customHeight="1">
      <c r="A19" s="36">
        <v>2</v>
      </c>
      <c r="N19" s="37"/>
      <c r="O19" s="37"/>
      <c r="P19" s="37"/>
      <c r="Q19" s="37"/>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54.75" customHeight="1">
      <c r="A20" s="442" t="s">
        <v>137</v>
      </c>
      <c r="B20" s="454"/>
      <c r="C20" s="38"/>
      <c r="D20" s="39"/>
      <c r="E20" s="40"/>
      <c r="F20" s="40"/>
      <c r="G20" s="40"/>
      <c r="H20" s="41"/>
      <c r="I20" s="41"/>
      <c r="J20" s="42"/>
      <c r="K20" s="43"/>
      <c r="L20" s="44"/>
      <c r="M20" s="45"/>
      <c r="N20" s="45"/>
      <c r="O20" s="45"/>
      <c r="P20" s="45"/>
      <c r="Q20" s="45"/>
      <c r="R20" s="46"/>
      <c r="S20" s="47"/>
      <c r="T20" s="47"/>
      <c r="U20" s="47"/>
      <c r="V20" s="47"/>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24" customHeight="1">
      <c r="A21" s="48"/>
      <c r="B21" s="49"/>
      <c r="C21" s="42"/>
      <c r="D21" s="50"/>
      <c r="E21" s="41"/>
      <c r="F21" s="41"/>
      <c r="G21" s="41"/>
      <c r="H21" s="41"/>
      <c r="I21" s="41"/>
      <c r="J21" s="42"/>
      <c r="K21" s="43"/>
      <c r="L21" s="44"/>
      <c r="M21" s="45"/>
      <c r="N21" s="45"/>
      <c r="O21" s="45"/>
      <c r="P21" s="45"/>
      <c r="Q21" s="45"/>
      <c r="R21" s="46"/>
      <c r="S21" s="47"/>
      <c r="T21" s="47"/>
      <c r="U21" s="47"/>
      <c r="V21" s="47"/>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63" customHeight="1">
      <c r="A22" s="442" t="s">
        <v>138</v>
      </c>
      <c r="B22" s="443"/>
      <c r="C22" s="51"/>
      <c r="D22" s="39"/>
      <c r="E22" s="40"/>
      <c r="F22" s="40"/>
      <c r="G22" s="40"/>
      <c r="H22" s="41"/>
      <c r="I22" s="41"/>
      <c r="J22" s="42"/>
      <c r="K22" s="43"/>
      <c r="L22" s="44"/>
      <c r="M22" s="45"/>
      <c r="N22" s="45"/>
      <c r="O22" s="45"/>
      <c r="P22" s="45"/>
      <c r="Q22" s="45"/>
      <c r="R22" s="46"/>
      <c r="S22" s="47"/>
      <c r="T22" s="47"/>
      <c r="U22" s="47"/>
      <c r="V22" s="47"/>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26" s="55" customFormat="1" ht="30" customHeight="1">
      <c r="A23" s="74" t="s">
        <v>172</v>
      </c>
      <c r="B23" s="236"/>
      <c r="C23" s="237"/>
      <c r="D23" s="238"/>
      <c r="E23" s="239"/>
      <c r="F23" s="41"/>
      <c r="G23" s="41"/>
      <c r="H23" s="41"/>
      <c r="I23" s="41"/>
      <c r="J23" s="42"/>
      <c r="K23" s="43"/>
      <c r="L23" s="53"/>
      <c r="M23" s="54"/>
      <c r="N23" s="54"/>
      <c r="O23" s="54"/>
      <c r="P23" s="54"/>
      <c r="Q23" s="54"/>
      <c r="R23" s="47"/>
      <c r="S23" s="47"/>
      <c r="T23" s="47"/>
      <c r="U23" s="47"/>
      <c r="V23" s="47"/>
      <c r="W23" s="8"/>
      <c r="X23" s="8"/>
      <c r="Y23" s="8"/>
      <c r="Z23" s="9"/>
    </row>
    <row r="24" spans="1:49" ht="16.5" customHeight="1">
      <c r="A24" s="361" t="s">
        <v>174</v>
      </c>
      <c r="B24" s="362"/>
      <c r="C24" s="363"/>
      <c r="D24" s="364"/>
      <c r="E24" s="240"/>
      <c r="F24" s="57"/>
      <c r="G24" s="57"/>
      <c r="H24" s="57"/>
      <c r="I24" s="41"/>
      <c r="J24" s="42"/>
      <c r="K24" s="43"/>
      <c r="L24" s="44"/>
      <c r="M24" s="45"/>
      <c r="N24" s="45"/>
      <c r="O24" s="45"/>
      <c r="P24" s="45"/>
      <c r="Q24" s="45"/>
      <c r="R24" s="46"/>
      <c r="S24" s="47"/>
      <c r="T24" s="47"/>
      <c r="U24" s="47"/>
      <c r="V24" s="47"/>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58" customFormat="1" ht="49.5" customHeight="1">
      <c r="A25" s="469" t="s">
        <v>84</v>
      </c>
      <c r="B25" s="470"/>
      <c r="C25" s="358" t="s">
        <v>85</v>
      </c>
      <c r="D25" s="509" t="s">
        <v>86</v>
      </c>
      <c r="E25" s="510"/>
      <c r="F25" s="511"/>
      <c r="G25" s="359" t="s">
        <v>87</v>
      </c>
      <c r="H25" s="360" t="s">
        <v>88</v>
      </c>
      <c r="I25" s="452"/>
      <c r="J25" s="453"/>
      <c r="K25" s="453"/>
      <c r="M25" s="59" t="s">
        <v>2</v>
      </c>
      <c r="N25" s="60"/>
      <c r="O25" s="61"/>
      <c r="R25" s="59"/>
      <c r="S25" s="62"/>
      <c r="T25" s="62"/>
      <c r="U25" s="62"/>
      <c r="V25" s="62"/>
      <c r="W25" s="62"/>
      <c r="X25" s="62"/>
      <c r="Y25" s="62"/>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1:50" ht="25.5" customHeight="1">
      <c r="A26" s="518" t="s">
        <v>81</v>
      </c>
      <c r="B26" s="519"/>
      <c r="C26" s="65">
        <v>1</v>
      </c>
      <c r="D26" s="505">
        <f>IF(AND(F18=1,E18=1),12,IF(AND(F18=1,E18=2),12,IF(AND(F18=1,E18=3),14,IF(AND(F18=2,E18=1),12,IF(AND(F18=2,E18=2),18,24)))))</f>
        <v>14</v>
      </c>
      <c r="E26" s="473"/>
      <c r="F26" s="474"/>
      <c r="G26" s="66">
        <f>D26*C26</f>
        <v>14</v>
      </c>
      <c r="H26" s="67" t="s">
        <v>175</v>
      </c>
      <c r="I26" s="440"/>
      <c r="J26" s="455"/>
      <c r="K26" s="455"/>
      <c r="M26" s="7"/>
      <c r="N26" s="68"/>
      <c r="O26" s="68"/>
      <c r="P26" s="68"/>
      <c r="Q26" s="68"/>
      <c r="S26" s="7"/>
      <c r="T26" s="8"/>
      <c r="U26" s="8"/>
      <c r="V26" s="8"/>
      <c r="W26" s="8"/>
      <c r="X26" s="8"/>
      <c r="Y26" s="8"/>
      <c r="Z26" s="69"/>
      <c r="AA26" s="7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c r="A27" s="433" t="s">
        <v>82</v>
      </c>
      <c r="B27" s="517"/>
      <c r="C27" s="71">
        <v>1</v>
      </c>
      <c r="D27" s="506">
        <f>IF(F18=1,6,8)</f>
        <v>6</v>
      </c>
      <c r="E27" s="507"/>
      <c r="F27" s="508"/>
      <c r="G27" s="66">
        <f>D27*C27</f>
        <v>6</v>
      </c>
      <c r="H27" s="67" t="s">
        <v>176</v>
      </c>
      <c r="I27" s="440"/>
      <c r="J27" s="441"/>
      <c r="K27" s="441"/>
      <c r="M27" s="7"/>
      <c r="N27" s="68"/>
      <c r="O27" s="68"/>
      <c r="P27" s="68"/>
      <c r="Q27" s="68"/>
      <c r="S27" s="7"/>
      <c r="T27" s="8"/>
      <c r="U27" s="8"/>
      <c r="V27" s="8"/>
      <c r="W27" s="8"/>
      <c r="X27" s="8"/>
      <c r="Y27" s="8"/>
      <c r="Z27" s="69"/>
      <c r="AA27" s="7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c r="A28" s="433" t="s">
        <v>83</v>
      </c>
      <c r="B28" s="517"/>
      <c r="C28" s="72">
        <v>2</v>
      </c>
      <c r="D28" s="506">
        <f>IF(F18=1,6,8)</f>
        <v>6</v>
      </c>
      <c r="E28" s="507"/>
      <c r="F28" s="508"/>
      <c r="G28" s="66">
        <f>D28*C28</f>
        <v>12</v>
      </c>
      <c r="H28" s="73" t="s">
        <v>176</v>
      </c>
      <c r="K28" s="8"/>
      <c r="N28" s="68"/>
      <c r="O28" s="68"/>
      <c r="P28" s="68"/>
      <c r="Q28" s="68"/>
      <c r="S28" s="7"/>
      <c r="T28" s="8"/>
      <c r="U28" s="8"/>
      <c r="V28" s="8"/>
      <c r="W28" s="8"/>
      <c r="X28" s="8"/>
      <c r="Y28" s="8"/>
      <c r="Z28" s="69"/>
      <c r="AA28" s="7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49" s="7" customFormat="1" ht="12" customHeight="1">
      <c r="A29" s="459"/>
      <c r="B29" s="459"/>
      <c r="C29" s="74"/>
      <c r="D29" s="74"/>
      <c r="E29" s="74"/>
      <c r="F29" s="68"/>
      <c r="G29" s="68"/>
      <c r="H29" s="459"/>
      <c r="I29" s="460"/>
      <c r="J29" s="441"/>
      <c r="K29" s="441"/>
      <c r="L29" s="8"/>
      <c r="M29" s="8"/>
      <c r="S29" s="8"/>
      <c r="T29" s="8"/>
      <c r="U29" s="8"/>
      <c r="V29" s="8"/>
      <c r="W29" s="8"/>
      <c r="X29" s="8"/>
      <c r="Y29" s="8"/>
      <c r="Z29" s="69"/>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49" ht="22.5" customHeight="1">
      <c r="A30" s="435" t="s">
        <v>173</v>
      </c>
      <c r="B30" s="520"/>
      <c r="C30" s="520"/>
      <c r="D30" s="520"/>
      <c r="E30" s="520"/>
      <c r="F30" s="520"/>
      <c r="G30" s="520"/>
      <c r="H30" s="520"/>
      <c r="I30" s="520"/>
      <c r="J30" s="520"/>
      <c r="K30" s="520"/>
      <c r="L30" s="520"/>
      <c r="M30" s="520"/>
      <c r="N30" s="521"/>
      <c r="O30" s="521"/>
      <c r="P30" s="521"/>
      <c r="Q30" s="521"/>
      <c r="R30" s="521"/>
      <c r="S30" s="521"/>
      <c r="T30" s="521"/>
      <c r="U30" s="521"/>
      <c r="V30" s="521"/>
      <c r="W30" s="521"/>
      <c r="X30" s="521"/>
      <c r="Y30" s="522"/>
      <c r="Z30" s="523"/>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7.25" customHeight="1">
      <c r="A31" s="400"/>
      <c r="B31" s="401"/>
      <c r="C31" s="402"/>
      <c r="D31" s="540" t="s">
        <v>53</v>
      </c>
      <c r="E31" s="541"/>
      <c r="F31" s="541"/>
      <c r="G31" s="541"/>
      <c r="H31" s="542"/>
      <c r="I31" s="76"/>
      <c r="J31" s="76"/>
      <c r="K31" s="77"/>
      <c r="L31" s="77"/>
      <c r="M31" s="46"/>
      <c r="N31" s="46"/>
      <c r="O31" s="46"/>
      <c r="P31" s="46"/>
      <c r="Q31" s="46"/>
      <c r="R31" s="46"/>
      <c r="S31" s="47"/>
      <c r="T31" s="47"/>
      <c r="U31" s="47"/>
      <c r="V31" s="47"/>
      <c r="W31" s="47"/>
      <c r="X31" s="47"/>
      <c r="Y31" s="47"/>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7.25" customHeight="1">
      <c r="A32" s="78"/>
      <c r="B32" s="79"/>
      <c r="C32" s="80"/>
      <c r="D32" s="81" t="s">
        <v>30</v>
      </c>
      <c r="E32" s="81" t="s">
        <v>31</v>
      </c>
      <c r="F32" s="81" t="s">
        <v>32</v>
      </c>
      <c r="G32" s="81" t="s">
        <v>33</v>
      </c>
      <c r="H32" s="81" t="s">
        <v>34</v>
      </c>
      <c r="I32" s="76"/>
      <c r="J32" s="80"/>
      <c r="K32" s="46"/>
      <c r="L32" s="46"/>
      <c r="M32" s="46"/>
      <c r="N32" s="46"/>
      <c r="O32" s="46"/>
      <c r="P32" s="46"/>
      <c r="Q32" s="46"/>
      <c r="R32" s="46"/>
      <c r="S32" s="47"/>
      <c r="T32" s="47"/>
      <c r="U32" s="47"/>
      <c r="V32" s="47"/>
      <c r="W32" s="47"/>
      <c r="X32" s="47"/>
      <c r="Y32" s="47"/>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c r="A33" s="403" t="s">
        <v>54</v>
      </c>
      <c r="B33" s="404"/>
      <c r="C33" s="405"/>
      <c r="D33" s="342">
        <f>G27+G26</f>
        <v>20</v>
      </c>
      <c r="E33" s="343">
        <f>IF(E18=1,D33,IF(E18=2,G27,D27))</f>
        <v>6</v>
      </c>
      <c r="F33" s="343">
        <f>IF(E18=1,D33,IF(E18=2,D33,E33))</f>
        <v>6</v>
      </c>
      <c r="G33" s="343">
        <f>IF(E18=1,D33,IF(E18=2,E33,D33))</f>
        <v>20</v>
      </c>
      <c r="H33" s="343" t="s">
        <v>19</v>
      </c>
      <c r="I33" s="82"/>
      <c r="J33" s="83"/>
      <c r="K33" s="84"/>
      <c r="L33" s="84"/>
      <c r="M33" s="84"/>
      <c r="N33" s="84"/>
      <c r="O33" s="84"/>
      <c r="P33" s="84"/>
      <c r="Q33" s="84"/>
      <c r="R33" s="84"/>
      <c r="S33" s="85"/>
      <c r="T33" s="85"/>
      <c r="U33" s="85"/>
      <c r="V33" s="85"/>
      <c r="W33" s="47"/>
      <c r="X33" s="47"/>
      <c r="Y33" s="47"/>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c r="A34" s="403" t="s">
        <v>55</v>
      </c>
      <c r="B34" s="404"/>
      <c r="C34" s="405"/>
      <c r="D34" s="342">
        <f>G28+G26</f>
        <v>26</v>
      </c>
      <c r="E34" s="343">
        <f>IF(E18=1,D34,IF(E18=2,G28,(D28*C28)))</f>
        <v>12</v>
      </c>
      <c r="F34" s="343">
        <f>IF(E18=1,D34,IF(E18=2,D34,E34))</f>
        <v>12</v>
      </c>
      <c r="G34" s="343">
        <f>IF(E18=1,D34,IF(E18=2,E34,D34))</f>
        <v>26</v>
      </c>
      <c r="H34" s="343" t="s">
        <v>19</v>
      </c>
      <c r="I34" s="82"/>
      <c r="J34" s="86"/>
      <c r="K34" s="85"/>
      <c r="L34" s="85"/>
      <c r="M34" s="85"/>
      <c r="N34" s="85"/>
      <c r="O34" s="85"/>
      <c r="P34" s="85"/>
      <c r="Q34" s="85"/>
      <c r="R34" s="85"/>
      <c r="S34" s="85"/>
      <c r="T34" s="85"/>
      <c r="U34" s="85"/>
      <c r="V34" s="85"/>
      <c r="W34" s="47"/>
      <c r="X34" s="47"/>
      <c r="Y34" s="47"/>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c r="A35" s="6"/>
      <c r="B35" s="59"/>
      <c r="C35" s="59"/>
      <c r="D35" s="59"/>
      <c r="E35" s="87"/>
      <c r="F35" s="88"/>
      <c r="G35" s="88"/>
      <c r="H35" s="89"/>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26" s="55" customFormat="1" ht="24.75" customHeight="1">
      <c r="A36" s="383" t="s">
        <v>118</v>
      </c>
      <c r="B36" s="384"/>
      <c r="C36" s="384"/>
      <c r="D36" s="384"/>
      <c r="E36" s="384"/>
      <c r="F36" s="384"/>
      <c r="G36" s="384"/>
      <c r="H36" s="384"/>
      <c r="I36" s="384"/>
      <c r="J36" s="384"/>
      <c r="K36" s="384"/>
      <c r="L36" s="384"/>
      <c r="M36" s="90"/>
      <c r="N36" s="90"/>
      <c r="O36" s="90"/>
      <c r="P36" s="90"/>
      <c r="Q36" s="90"/>
      <c r="R36" s="91"/>
      <c r="S36" s="91"/>
      <c r="T36" s="91"/>
      <c r="U36" s="91"/>
      <c r="V36" s="91"/>
      <c r="W36" s="91"/>
      <c r="X36" s="91"/>
      <c r="Y36" s="91"/>
      <c r="Z36" s="92"/>
    </row>
    <row r="37" spans="1:49" ht="15.75" customHeight="1">
      <c r="A37" s="407" t="s">
        <v>131</v>
      </c>
      <c r="B37" s="408"/>
      <c r="C37" s="408"/>
      <c r="D37" s="408"/>
      <c r="E37" s="408"/>
      <c r="F37" s="408"/>
      <c r="G37" s="408"/>
      <c r="H37" s="408"/>
      <c r="I37" s="320"/>
      <c r="J37" s="320"/>
      <c r="K37" s="320"/>
      <c r="L37" s="320"/>
      <c r="M37" s="320"/>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c r="A38" s="407" t="s">
        <v>132</v>
      </c>
      <c r="B38" s="408"/>
      <c r="C38" s="408"/>
      <c r="D38" s="408"/>
      <c r="E38" s="408"/>
      <c r="F38" s="408"/>
      <c r="G38" s="408"/>
      <c r="H38" s="408"/>
      <c r="I38" s="408"/>
      <c r="J38" s="408"/>
      <c r="K38" s="408"/>
      <c r="L38" s="408"/>
      <c r="M38" s="408"/>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c r="A39" s="94"/>
      <c r="B39" s="93"/>
      <c r="C39" s="93"/>
      <c r="D39" s="93"/>
      <c r="E39" s="93"/>
      <c r="F39" s="93"/>
      <c r="G39" s="93"/>
      <c r="H39" s="93"/>
      <c r="I39" s="93"/>
      <c r="J39" s="93"/>
      <c r="K39" s="93"/>
      <c r="L39" s="93"/>
      <c r="M39" s="93"/>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8.75">
      <c r="A40" s="95" t="s">
        <v>21</v>
      </c>
      <c r="B40" s="543"/>
      <c r="C40" s="410"/>
      <c r="D40" s="96"/>
      <c r="E40" s="96"/>
      <c r="F40" s="93"/>
      <c r="G40" s="93"/>
      <c r="H40" s="93"/>
      <c r="I40" s="93"/>
      <c r="J40" s="93"/>
      <c r="K40" s="93"/>
      <c r="L40" s="93"/>
      <c r="M40" s="93"/>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8.75">
      <c r="A41" s="95"/>
      <c r="B41" s="249"/>
      <c r="C41" s="251"/>
      <c r="D41" s="96"/>
      <c r="E41" s="96"/>
      <c r="F41" s="93"/>
      <c r="G41" s="93"/>
      <c r="H41" s="93"/>
      <c r="I41" s="93"/>
      <c r="J41" s="93"/>
      <c r="K41" s="93"/>
      <c r="L41" s="93"/>
      <c r="M41" s="93"/>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9.5" thickBot="1">
      <c r="A42" s="248" t="s">
        <v>22</v>
      </c>
      <c r="B42" s="7"/>
      <c r="C42" s="250"/>
      <c r="D42" s="7"/>
      <c r="E42" s="7"/>
      <c r="F42" s="7"/>
      <c r="G42" s="7"/>
      <c r="H42" s="7"/>
      <c r="I42" s="7"/>
      <c r="J42" s="7"/>
      <c r="K42" s="7"/>
      <c r="L42" s="7"/>
      <c r="M42" s="7"/>
      <c r="N42" s="7"/>
      <c r="O42" s="7"/>
      <c r="P42" s="7"/>
      <c r="Q42" s="7"/>
      <c r="R42" s="7"/>
      <c r="S42" s="8"/>
      <c r="T42" s="8"/>
      <c r="U42" s="8"/>
      <c r="V42" s="8"/>
      <c r="W42" s="8"/>
      <c r="X42" s="8"/>
      <c r="Y42" s="8"/>
      <c r="Z42" s="9"/>
      <c r="AA42" s="70"/>
      <c r="AB42" s="70"/>
      <c r="AC42" s="70"/>
      <c r="AD42" s="70"/>
      <c r="AE42" s="70"/>
      <c r="AF42" s="70"/>
      <c r="AG42" s="70"/>
      <c r="AH42" s="70"/>
      <c r="AI42" s="70"/>
      <c r="AJ42" s="70"/>
      <c r="AK42" s="70"/>
      <c r="AL42" s="10"/>
      <c r="AM42" s="10"/>
      <c r="AN42" s="10"/>
      <c r="AO42" s="10"/>
      <c r="AP42" s="10"/>
      <c r="AQ42" s="10"/>
      <c r="AR42" s="10"/>
      <c r="AS42" s="10"/>
      <c r="AT42" s="10"/>
      <c r="AU42" s="10"/>
      <c r="AV42" s="10"/>
      <c r="AW42" s="10"/>
    </row>
    <row r="43" spans="1:49" s="58" customFormat="1" ht="19.5" customHeight="1" thickBot="1">
      <c r="A43" s="97" t="s">
        <v>23</v>
      </c>
      <c r="B43" s="98" t="s">
        <v>24</v>
      </c>
      <c r="C43" s="99" t="s">
        <v>179</v>
      </c>
      <c r="D43" s="99" t="s">
        <v>30</v>
      </c>
      <c r="E43" s="99" t="s">
        <v>31</v>
      </c>
      <c r="F43" s="99" t="s">
        <v>32</v>
      </c>
      <c r="G43" s="99" t="s">
        <v>33</v>
      </c>
      <c r="H43" s="99" t="s">
        <v>34</v>
      </c>
      <c r="I43" s="99" t="s">
        <v>35</v>
      </c>
      <c r="J43" s="99" t="s">
        <v>36</v>
      </c>
      <c r="K43" s="99" t="s">
        <v>37</v>
      </c>
      <c r="L43" s="99" t="s">
        <v>38</v>
      </c>
      <c r="M43" s="99" t="s">
        <v>39</v>
      </c>
      <c r="N43" s="99" t="s">
        <v>40</v>
      </c>
      <c r="O43" s="99" t="s">
        <v>52</v>
      </c>
      <c r="P43" s="99" t="s">
        <v>51</v>
      </c>
      <c r="Q43" s="99" t="s">
        <v>50</v>
      </c>
      <c r="R43" s="100" t="s">
        <v>49</v>
      </c>
      <c r="S43" s="100" t="s">
        <v>48</v>
      </c>
      <c r="T43" s="100" t="s">
        <v>47</v>
      </c>
      <c r="U43" s="100" t="s">
        <v>46</v>
      </c>
      <c r="V43" s="100" t="s">
        <v>45</v>
      </c>
      <c r="W43" s="100" t="s">
        <v>44</v>
      </c>
      <c r="X43" s="100" t="s">
        <v>43</v>
      </c>
      <c r="Y43" s="100" t="s">
        <v>42</v>
      </c>
      <c r="Z43" s="101" t="s">
        <v>41</v>
      </c>
      <c r="AA43" s="102"/>
      <c r="AB43" s="102"/>
      <c r="AC43" s="102"/>
      <c r="AD43" s="102"/>
      <c r="AE43" s="102"/>
      <c r="AF43" s="102"/>
      <c r="AG43" s="102"/>
      <c r="AH43" s="102"/>
      <c r="AI43" s="102"/>
      <c r="AJ43" s="102"/>
      <c r="AK43" s="102"/>
      <c r="AL43" s="64"/>
      <c r="AM43" s="64"/>
      <c r="AN43" s="64"/>
      <c r="AO43" s="64"/>
      <c r="AP43" s="64"/>
      <c r="AQ43" s="64"/>
      <c r="AR43" s="64"/>
      <c r="AS43" s="64"/>
      <c r="AT43" s="64"/>
      <c r="AU43" s="64"/>
      <c r="AV43" s="64"/>
      <c r="AW43" s="64"/>
    </row>
    <row r="44" spans="1:49" s="377" customFormat="1" ht="15.75">
      <c r="A44" s="368"/>
      <c r="B44" s="369"/>
      <c r="C44" s="267"/>
      <c r="D44" s="370"/>
      <c r="E44" s="108"/>
      <c r="F44" s="370"/>
      <c r="G44" s="108"/>
      <c r="H44" s="370"/>
      <c r="I44" s="108"/>
      <c r="J44" s="108"/>
      <c r="K44" s="108"/>
      <c r="L44" s="108"/>
      <c r="M44" s="108"/>
      <c r="N44" s="108"/>
      <c r="O44" s="108"/>
      <c r="P44" s="108"/>
      <c r="Q44" s="109"/>
      <c r="R44" s="109"/>
      <c r="S44" s="109"/>
      <c r="T44" s="109"/>
      <c r="U44" s="109"/>
      <c r="V44" s="109"/>
      <c r="W44" s="109"/>
      <c r="X44" s="109"/>
      <c r="Y44" s="109"/>
      <c r="Z44" s="371"/>
      <c r="AA44" s="375"/>
      <c r="AB44" s="375"/>
      <c r="AC44" s="375"/>
      <c r="AD44" s="375"/>
      <c r="AE44" s="375"/>
      <c r="AF44" s="375"/>
      <c r="AG44" s="375"/>
      <c r="AH44" s="375"/>
      <c r="AI44" s="375"/>
      <c r="AJ44" s="375"/>
      <c r="AK44" s="375"/>
      <c r="AL44" s="376"/>
      <c r="AM44" s="376"/>
      <c r="AN44" s="376"/>
      <c r="AO44" s="376"/>
      <c r="AP44" s="376"/>
      <c r="AQ44" s="376"/>
      <c r="AR44" s="376"/>
      <c r="AS44" s="376"/>
      <c r="AT44" s="376"/>
      <c r="AU44" s="376"/>
      <c r="AV44" s="376"/>
      <c r="AW44" s="376"/>
    </row>
    <row r="45" spans="1:49" s="377" customFormat="1" ht="15.75">
      <c r="A45" s="368"/>
      <c r="B45" s="124"/>
      <c r="C45" s="267"/>
      <c r="D45" s="115"/>
      <c r="E45" s="126"/>
      <c r="F45" s="115"/>
      <c r="G45" s="126"/>
      <c r="H45" s="115"/>
      <c r="I45" s="126"/>
      <c r="J45" s="115"/>
      <c r="K45" s="115"/>
      <c r="L45" s="115"/>
      <c r="M45" s="115"/>
      <c r="N45" s="115"/>
      <c r="O45" s="115"/>
      <c r="P45" s="115"/>
      <c r="Q45" s="116"/>
      <c r="R45" s="116"/>
      <c r="S45" s="116"/>
      <c r="T45" s="116"/>
      <c r="U45" s="116"/>
      <c r="V45" s="116"/>
      <c r="W45" s="116"/>
      <c r="X45" s="116"/>
      <c r="Y45" s="116"/>
      <c r="Z45" s="372"/>
      <c r="AA45" s="375"/>
      <c r="AB45" s="375"/>
      <c r="AC45" s="375"/>
      <c r="AD45" s="375"/>
      <c r="AE45" s="375"/>
      <c r="AF45" s="375"/>
      <c r="AG45" s="375"/>
      <c r="AH45" s="375"/>
      <c r="AI45" s="375"/>
      <c r="AJ45" s="375"/>
      <c r="AK45" s="375"/>
      <c r="AL45" s="376"/>
      <c r="AM45" s="376"/>
      <c r="AN45" s="376"/>
      <c r="AO45" s="376"/>
      <c r="AP45" s="376"/>
      <c r="AQ45" s="376"/>
      <c r="AR45" s="376"/>
      <c r="AS45" s="376"/>
      <c r="AT45" s="376"/>
      <c r="AU45" s="376"/>
      <c r="AV45" s="376"/>
      <c r="AW45" s="376"/>
    </row>
    <row r="46" spans="1:49" s="377" customFormat="1" ht="15.75">
      <c r="A46" s="368"/>
      <c r="B46" s="124"/>
      <c r="C46" s="267"/>
      <c r="D46" s="115"/>
      <c r="E46" s="126"/>
      <c r="F46" s="115"/>
      <c r="G46" s="126"/>
      <c r="H46" s="115"/>
      <c r="I46" s="126"/>
      <c r="J46" s="115"/>
      <c r="K46" s="115"/>
      <c r="L46" s="115"/>
      <c r="M46" s="115"/>
      <c r="N46" s="115"/>
      <c r="O46" s="115"/>
      <c r="P46" s="115"/>
      <c r="Q46" s="116"/>
      <c r="R46" s="116"/>
      <c r="S46" s="116"/>
      <c r="T46" s="116"/>
      <c r="U46" s="116"/>
      <c r="V46" s="116"/>
      <c r="W46" s="116"/>
      <c r="X46" s="116"/>
      <c r="Y46" s="116"/>
      <c r="Z46" s="372"/>
      <c r="AA46" s="375"/>
      <c r="AB46" s="375"/>
      <c r="AC46" s="375"/>
      <c r="AD46" s="375"/>
      <c r="AE46" s="375"/>
      <c r="AF46" s="375"/>
      <c r="AG46" s="375"/>
      <c r="AH46" s="375"/>
      <c r="AI46" s="375"/>
      <c r="AJ46" s="375"/>
      <c r="AK46" s="375"/>
      <c r="AL46" s="376"/>
      <c r="AM46" s="376"/>
      <c r="AN46" s="376"/>
      <c r="AO46" s="376"/>
      <c r="AP46" s="376"/>
      <c r="AQ46" s="376"/>
      <c r="AR46" s="376"/>
      <c r="AS46" s="376"/>
      <c r="AT46" s="376"/>
      <c r="AU46" s="376"/>
      <c r="AV46" s="376"/>
      <c r="AW46" s="376"/>
    </row>
    <row r="47" spans="1:49" s="377" customFormat="1" ht="15.75">
      <c r="A47" s="368"/>
      <c r="B47" s="124"/>
      <c r="C47" s="267"/>
      <c r="D47" s="115"/>
      <c r="E47" s="126"/>
      <c r="F47" s="115"/>
      <c r="G47" s="126"/>
      <c r="H47" s="115"/>
      <c r="I47" s="126"/>
      <c r="J47" s="115"/>
      <c r="K47" s="115"/>
      <c r="L47" s="115"/>
      <c r="M47" s="115"/>
      <c r="N47" s="115"/>
      <c r="O47" s="115"/>
      <c r="P47" s="115"/>
      <c r="Q47" s="116"/>
      <c r="R47" s="116"/>
      <c r="S47" s="116"/>
      <c r="T47" s="116"/>
      <c r="U47" s="116"/>
      <c r="V47" s="116"/>
      <c r="W47" s="116"/>
      <c r="X47" s="116"/>
      <c r="Y47" s="116"/>
      <c r="Z47" s="372"/>
      <c r="AA47" s="375"/>
      <c r="AB47" s="375"/>
      <c r="AC47" s="375"/>
      <c r="AD47" s="375"/>
      <c r="AE47" s="375"/>
      <c r="AF47" s="375"/>
      <c r="AG47" s="375"/>
      <c r="AH47" s="375"/>
      <c r="AI47" s="375"/>
      <c r="AJ47" s="375"/>
      <c r="AK47" s="375"/>
      <c r="AL47" s="376"/>
      <c r="AM47" s="376"/>
      <c r="AN47" s="376"/>
      <c r="AO47" s="376"/>
      <c r="AP47" s="376"/>
      <c r="AQ47" s="376"/>
      <c r="AR47" s="376"/>
      <c r="AS47" s="376"/>
      <c r="AT47" s="376"/>
      <c r="AU47" s="376"/>
      <c r="AV47" s="376"/>
      <c r="AW47" s="376"/>
    </row>
    <row r="48" spans="1:49" s="377" customFormat="1" ht="15.75">
      <c r="A48" s="373"/>
      <c r="B48" s="124"/>
      <c r="C48" s="267"/>
      <c r="D48" s="115"/>
      <c r="E48" s="115"/>
      <c r="F48" s="115"/>
      <c r="G48" s="126"/>
      <c r="H48" s="115"/>
      <c r="I48" s="126"/>
      <c r="J48" s="115"/>
      <c r="K48" s="115"/>
      <c r="L48" s="115"/>
      <c r="M48" s="115"/>
      <c r="N48" s="115"/>
      <c r="O48" s="115"/>
      <c r="P48" s="115"/>
      <c r="Q48" s="116"/>
      <c r="R48" s="116"/>
      <c r="S48" s="116"/>
      <c r="T48" s="116"/>
      <c r="U48" s="116"/>
      <c r="V48" s="116"/>
      <c r="W48" s="116"/>
      <c r="X48" s="116"/>
      <c r="Y48" s="116"/>
      <c r="Z48" s="372"/>
      <c r="AA48" s="375"/>
      <c r="AB48" s="375"/>
      <c r="AC48" s="375"/>
      <c r="AD48" s="375"/>
      <c r="AE48" s="375"/>
      <c r="AF48" s="375"/>
      <c r="AG48" s="375"/>
      <c r="AH48" s="375"/>
      <c r="AI48" s="375"/>
      <c r="AJ48" s="375"/>
      <c r="AK48" s="375"/>
      <c r="AL48" s="376"/>
      <c r="AM48" s="376"/>
      <c r="AN48" s="376"/>
      <c r="AO48" s="376"/>
      <c r="AP48" s="376"/>
      <c r="AQ48" s="376"/>
      <c r="AR48" s="376"/>
      <c r="AS48" s="376"/>
      <c r="AT48" s="376"/>
      <c r="AU48" s="376"/>
      <c r="AV48" s="376"/>
      <c r="AW48" s="376"/>
    </row>
    <row r="49" spans="1:49" s="377" customFormat="1" ht="15.75">
      <c r="A49" s="373"/>
      <c r="B49" s="124"/>
      <c r="C49" s="267"/>
      <c r="D49" s="115"/>
      <c r="E49" s="115"/>
      <c r="F49" s="115"/>
      <c r="G49" s="126"/>
      <c r="H49" s="115"/>
      <c r="I49" s="126"/>
      <c r="J49" s="115"/>
      <c r="K49" s="115"/>
      <c r="L49" s="115"/>
      <c r="M49" s="115"/>
      <c r="N49" s="115"/>
      <c r="O49" s="115"/>
      <c r="P49" s="115"/>
      <c r="Q49" s="116"/>
      <c r="R49" s="116"/>
      <c r="S49" s="116"/>
      <c r="T49" s="116"/>
      <c r="U49" s="116"/>
      <c r="V49" s="116"/>
      <c r="W49" s="116"/>
      <c r="X49" s="116"/>
      <c r="Y49" s="116"/>
      <c r="Z49" s="372"/>
      <c r="AA49" s="375"/>
      <c r="AB49" s="375"/>
      <c r="AC49" s="375"/>
      <c r="AD49" s="375"/>
      <c r="AE49" s="375"/>
      <c r="AF49" s="375"/>
      <c r="AG49" s="375"/>
      <c r="AH49" s="375"/>
      <c r="AI49" s="375"/>
      <c r="AJ49" s="375"/>
      <c r="AK49" s="375"/>
      <c r="AL49" s="376"/>
      <c r="AM49" s="376"/>
      <c r="AN49" s="376"/>
      <c r="AO49" s="376"/>
      <c r="AP49" s="376"/>
      <c r="AQ49" s="376"/>
      <c r="AR49" s="376"/>
      <c r="AS49" s="376"/>
      <c r="AT49" s="376"/>
      <c r="AU49" s="376"/>
      <c r="AV49" s="376"/>
      <c r="AW49" s="376"/>
    </row>
    <row r="50" spans="1:49" s="377" customFormat="1" ht="15.75">
      <c r="A50" s="373"/>
      <c r="B50" s="124"/>
      <c r="C50" s="125"/>
      <c r="D50" s="115"/>
      <c r="E50" s="115"/>
      <c r="F50" s="115"/>
      <c r="G50" s="126"/>
      <c r="H50" s="115"/>
      <c r="I50" s="126"/>
      <c r="J50" s="115"/>
      <c r="K50" s="115"/>
      <c r="L50" s="115"/>
      <c r="M50" s="115"/>
      <c r="N50" s="115"/>
      <c r="O50" s="115"/>
      <c r="P50" s="115"/>
      <c r="Q50" s="116"/>
      <c r="R50" s="116"/>
      <c r="S50" s="116"/>
      <c r="T50" s="116"/>
      <c r="U50" s="116"/>
      <c r="V50" s="116"/>
      <c r="W50" s="116"/>
      <c r="X50" s="116"/>
      <c r="Y50" s="116"/>
      <c r="Z50" s="372"/>
      <c r="AA50" s="375"/>
      <c r="AB50" s="375"/>
      <c r="AC50" s="375"/>
      <c r="AD50" s="375"/>
      <c r="AE50" s="375"/>
      <c r="AF50" s="375"/>
      <c r="AG50" s="375"/>
      <c r="AH50" s="375"/>
      <c r="AI50" s="375"/>
      <c r="AJ50" s="375"/>
      <c r="AK50" s="375"/>
      <c r="AL50" s="376"/>
      <c r="AM50" s="376"/>
      <c r="AN50" s="376"/>
      <c r="AO50" s="376"/>
      <c r="AP50" s="376"/>
      <c r="AQ50" s="376"/>
      <c r="AR50" s="376"/>
      <c r="AS50" s="376"/>
      <c r="AT50" s="376"/>
      <c r="AU50" s="376"/>
      <c r="AV50" s="376"/>
      <c r="AW50" s="376"/>
    </row>
    <row r="51" spans="1:49" s="377" customFormat="1" ht="15.75">
      <c r="A51" s="373"/>
      <c r="B51" s="124"/>
      <c r="C51" s="125"/>
      <c r="D51" s="115"/>
      <c r="E51" s="115"/>
      <c r="F51" s="115"/>
      <c r="G51" s="126"/>
      <c r="H51" s="374"/>
      <c r="I51" s="115"/>
      <c r="J51" s="115"/>
      <c r="K51" s="126"/>
      <c r="L51" s="115"/>
      <c r="M51" s="126"/>
      <c r="N51" s="115"/>
      <c r="O51" s="115"/>
      <c r="P51" s="115"/>
      <c r="Q51" s="116"/>
      <c r="R51" s="116"/>
      <c r="S51" s="116"/>
      <c r="T51" s="116"/>
      <c r="U51" s="116"/>
      <c r="V51" s="116"/>
      <c r="W51" s="116"/>
      <c r="X51" s="116"/>
      <c r="Y51" s="116"/>
      <c r="Z51" s="372"/>
      <c r="AA51" s="375"/>
      <c r="AB51" s="375"/>
      <c r="AC51" s="375"/>
      <c r="AD51" s="375"/>
      <c r="AE51" s="375"/>
      <c r="AF51" s="375"/>
      <c r="AG51" s="375"/>
      <c r="AH51" s="375"/>
      <c r="AI51" s="375"/>
      <c r="AJ51" s="375"/>
      <c r="AK51" s="375"/>
      <c r="AL51" s="376"/>
      <c r="AM51" s="376"/>
      <c r="AN51" s="376"/>
      <c r="AO51" s="376"/>
      <c r="AP51" s="376"/>
      <c r="AQ51" s="376"/>
      <c r="AR51" s="376"/>
      <c r="AS51" s="376"/>
      <c r="AT51" s="376"/>
      <c r="AU51" s="376"/>
      <c r="AV51" s="376"/>
      <c r="AW51" s="376"/>
    </row>
    <row r="52" spans="1:49" s="377" customFormat="1" ht="15.75">
      <c r="A52" s="373"/>
      <c r="B52" s="124"/>
      <c r="C52" s="125"/>
      <c r="D52" s="115"/>
      <c r="E52" s="115"/>
      <c r="F52" s="115"/>
      <c r="G52" s="115"/>
      <c r="H52" s="127"/>
      <c r="I52" s="115"/>
      <c r="J52" s="115"/>
      <c r="K52" s="126"/>
      <c r="L52" s="115"/>
      <c r="M52" s="126"/>
      <c r="N52" s="115"/>
      <c r="O52" s="115"/>
      <c r="P52" s="115"/>
      <c r="Q52" s="116"/>
      <c r="R52" s="116"/>
      <c r="S52" s="116"/>
      <c r="T52" s="116"/>
      <c r="U52" s="116"/>
      <c r="V52" s="116"/>
      <c r="W52" s="116"/>
      <c r="X52" s="116"/>
      <c r="Y52" s="116"/>
      <c r="Z52" s="372"/>
      <c r="AA52" s="375"/>
      <c r="AB52" s="375"/>
      <c r="AC52" s="375"/>
      <c r="AD52" s="375"/>
      <c r="AE52" s="375"/>
      <c r="AF52" s="375"/>
      <c r="AG52" s="375"/>
      <c r="AH52" s="375"/>
      <c r="AI52" s="375"/>
      <c r="AJ52" s="375"/>
      <c r="AK52" s="375"/>
      <c r="AL52" s="376"/>
      <c r="AM52" s="376"/>
      <c r="AN52" s="376"/>
      <c r="AO52" s="376"/>
      <c r="AP52" s="376"/>
      <c r="AQ52" s="376"/>
      <c r="AR52" s="376"/>
      <c r="AS52" s="376"/>
      <c r="AT52" s="376"/>
      <c r="AU52" s="376"/>
      <c r="AV52" s="376"/>
      <c r="AW52" s="376"/>
    </row>
    <row r="53" spans="1:49" s="377" customFormat="1" ht="15.75">
      <c r="A53" s="373"/>
      <c r="B53" s="124"/>
      <c r="C53" s="125"/>
      <c r="D53" s="115"/>
      <c r="E53" s="115"/>
      <c r="F53" s="115"/>
      <c r="G53" s="115"/>
      <c r="H53" s="115"/>
      <c r="I53" s="115"/>
      <c r="J53" s="115"/>
      <c r="K53" s="126"/>
      <c r="L53" s="115"/>
      <c r="M53" s="126"/>
      <c r="N53" s="115"/>
      <c r="O53" s="115"/>
      <c r="P53" s="115"/>
      <c r="Q53" s="116"/>
      <c r="R53" s="116"/>
      <c r="S53" s="116"/>
      <c r="T53" s="116"/>
      <c r="U53" s="116"/>
      <c r="V53" s="116"/>
      <c r="W53" s="116"/>
      <c r="X53" s="116"/>
      <c r="Y53" s="116"/>
      <c r="Z53" s="372"/>
      <c r="AA53" s="375"/>
      <c r="AB53" s="375"/>
      <c r="AC53" s="375"/>
      <c r="AD53" s="375"/>
      <c r="AE53" s="375"/>
      <c r="AF53" s="375"/>
      <c r="AG53" s="375"/>
      <c r="AH53" s="375"/>
      <c r="AI53" s="375"/>
      <c r="AJ53" s="375"/>
      <c r="AK53" s="375"/>
      <c r="AL53" s="376"/>
      <c r="AM53" s="376"/>
      <c r="AN53" s="376"/>
      <c r="AO53" s="376"/>
      <c r="AP53" s="376"/>
      <c r="AQ53" s="376"/>
      <c r="AR53" s="376"/>
      <c r="AS53" s="376"/>
      <c r="AT53" s="376"/>
      <c r="AU53" s="376"/>
      <c r="AV53" s="376"/>
      <c r="AW53" s="376"/>
    </row>
    <row r="54" spans="1:49" s="377" customFormat="1" ht="15.75">
      <c r="A54" s="373"/>
      <c r="B54" s="124"/>
      <c r="C54" s="125"/>
      <c r="D54" s="115"/>
      <c r="E54" s="115"/>
      <c r="F54" s="115"/>
      <c r="G54" s="115"/>
      <c r="H54" s="115"/>
      <c r="I54" s="115"/>
      <c r="J54" s="115"/>
      <c r="K54" s="126"/>
      <c r="L54" s="115"/>
      <c r="M54" s="126"/>
      <c r="N54" s="115"/>
      <c r="O54" s="115"/>
      <c r="P54" s="115"/>
      <c r="Q54" s="116"/>
      <c r="R54" s="116"/>
      <c r="S54" s="116"/>
      <c r="T54" s="116"/>
      <c r="U54" s="116"/>
      <c r="V54" s="116"/>
      <c r="W54" s="116"/>
      <c r="X54" s="116"/>
      <c r="Y54" s="116"/>
      <c r="Z54" s="372"/>
      <c r="AA54" s="375"/>
      <c r="AB54" s="375"/>
      <c r="AC54" s="375"/>
      <c r="AD54" s="375"/>
      <c r="AE54" s="375"/>
      <c r="AF54" s="375"/>
      <c r="AG54" s="375"/>
      <c r="AH54" s="375"/>
      <c r="AI54" s="375"/>
      <c r="AJ54" s="375"/>
      <c r="AK54" s="375"/>
      <c r="AL54" s="376"/>
      <c r="AM54" s="376"/>
      <c r="AN54" s="376"/>
      <c r="AO54" s="376"/>
      <c r="AP54" s="376"/>
      <c r="AQ54" s="376"/>
      <c r="AR54" s="376"/>
      <c r="AS54" s="376"/>
      <c r="AT54" s="376"/>
      <c r="AU54" s="376"/>
      <c r="AV54" s="376"/>
      <c r="AW54" s="376"/>
    </row>
    <row r="55" spans="1:49" s="377" customFormat="1" ht="15.75">
      <c r="A55" s="373"/>
      <c r="B55" s="124"/>
      <c r="C55" s="125"/>
      <c r="D55" s="115"/>
      <c r="E55" s="115"/>
      <c r="F55" s="115"/>
      <c r="G55" s="115"/>
      <c r="H55" s="115"/>
      <c r="I55" s="115"/>
      <c r="J55" s="115"/>
      <c r="K55" s="126"/>
      <c r="L55" s="115"/>
      <c r="M55" s="126"/>
      <c r="N55" s="115"/>
      <c r="O55" s="115"/>
      <c r="P55" s="115"/>
      <c r="Q55" s="116"/>
      <c r="R55" s="116"/>
      <c r="S55" s="116"/>
      <c r="T55" s="116"/>
      <c r="U55" s="116"/>
      <c r="V55" s="116"/>
      <c r="W55" s="116"/>
      <c r="X55" s="116"/>
      <c r="Y55" s="116"/>
      <c r="Z55" s="372"/>
      <c r="AA55" s="375"/>
      <c r="AB55" s="375"/>
      <c r="AC55" s="375"/>
      <c r="AD55" s="375"/>
      <c r="AE55" s="375"/>
      <c r="AF55" s="375"/>
      <c r="AG55" s="375"/>
      <c r="AH55" s="375"/>
      <c r="AI55" s="375"/>
      <c r="AJ55" s="375"/>
      <c r="AK55" s="375"/>
      <c r="AL55" s="376"/>
      <c r="AM55" s="376"/>
      <c r="AN55" s="376"/>
      <c r="AO55" s="376"/>
      <c r="AP55" s="376"/>
      <c r="AQ55" s="376"/>
      <c r="AR55" s="376"/>
      <c r="AS55" s="376"/>
      <c r="AT55" s="376"/>
      <c r="AU55" s="376"/>
      <c r="AV55" s="376"/>
      <c r="AW55" s="376"/>
    </row>
    <row r="56" spans="1:49" s="377" customFormat="1" ht="15.75">
      <c r="A56" s="373"/>
      <c r="B56" s="124"/>
      <c r="C56" s="125"/>
      <c r="D56" s="115"/>
      <c r="E56" s="115"/>
      <c r="F56" s="115"/>
      <c r="G56" s="115"/>
      <c r="H56" s="115"/>
      <c r="I56" s="115"/>
      <c r="J56" s="115"/>
      <c r="K56" s="126"/>
      <c r="L56" s="115"/>
      <c r="M56" s="126"/>
      <c r="N56" s="115"/>
      <c r="O56" s="115"/>
      <c r="P56" s="115"/>
      <c r="Q56" s="116"/>
      <c r="R56" s="116"/>
      <c r="S56" s="116"/>
      <c r="T56" s="116"/>
      <c r="U56" s="116"/>
      <c r="V56" s="116"/>
      <c r="W56" s="116"/>
      <c r="X56" s="116"/>
      <c r="Y56" s="116"/>
      <c r="Z56" s="372"/>
      <c r="AA56" s="375"/>
      <c r="AB56" s="375"/>
      <c r="AC56" s="375"/>
      <c r="AD56" s="375"/>
      <c r="AE56" s="375"/>
      <c r="AF56" s="375"/>
      <c r="AG56" s="375"/>
      <c r="AH56" s="375"/>
      <c r="AI56" s="375"/>
      <c r="AJ56" s="375"/>
      <c r="AK56" s="375"/>
      <c r="AL56" s="376"/>
      <c r="AM56" s="376"/>
      <c r="AN56" s="376"/>
      <c r="AO56" s="376"/>
      <c r="AP56" s="376"/>
      <c r="AQ56" s="376"/>
      <c r="AR56" s="376"/>
      <c r="AS56" s="376"/>
      <c r="AT56" s="376"/>
      <c r="AU56" s="376"/>
      <c r="AV56" s="376"/>
      <c r="AW56" s="376"/>
    </row>
    <row r="57" spans="1:49" s="377" customFormat="1" ht="15.75">
      <c r="A57" s="373"/>
      <c r="B57" s="124"/>
      <c r="C57" s="125"/>
      <c r="D57" s="115"/>
      <c r="E57" s="115"/>
      <c r="F57" s="115"/>
      <c r="G57" s="115"/>
      <c r="H57" s="115"/>
      <c r="I57" s="115"/>
      <c r="J57" s="115"/>
      <c r="K57" s="126"/>
      <c r="L57" s="115"/>
      <c r="M57" s="126"/>
      <c r="N57" s="115"/>
      <c r="O57" s="115"/>
      <c r="P57" s="115"/>
      <c r="Q57" s="116"/>
      <c r="R57" s="116"/>
      <c r="S57" s="116"/>
      <c r="T57" s="116"/>
      <c r="U57" s="116"/>
      <c r="V57" s="116"/>
      <c r="W57" s="116"/>
      <c r="X57" s="116"/>
      <c r="Y57" s="116"/>
      <c r="Z57" s="372"/>
      <c r="AA57" s="375"/>
      <c r="AB57" s="375"/>
      <c r="AC57" s="375"/>
      <c r="AD57" s="375"/>
      <c r="AE57" s="375"/>
      <c r="AF57" s="375"/>
      <c r="AG57" s="375"/>
      <c r="AH57" s="375"/>
      <c r="AI57" s="375"/>
      <c r="AJ57" s="375"/>
      <c r="AK57" s="375"/>
      <c r="AL57" s="376"/>
      <c r="AM57" s="376"/>
      <c r="AN57" s="376"/>
      <c r="AO57" s="376"/>
      <c r="AP57" s="376"/>
      <c r="AQ57" s="376"/>
      <c r="AR57" s="376"/>
      <c r="AS57" s="376"/>
      <c r="AT57" s="376"/>
      <c r="AU57" s="376"/>
      <c r="AV57" s="376"/>
      <c r="AW57" s="376"/>
    </row>
    <row r="58" spans="1:49" s="377" customFormat="1" ht="15.75">
      <c r="A58" s="373"/>
      <c r="B58" s="124"/>
      <c r="C58" s="125"/>
      <c r="D58" s="115"/>
      <c r="E58" s="115"/>
      <c r="F58" s="115"/>
      <c r="G58" s="115"/>
      <c r="H58" s="115"/>
      <c r="I58" s="115"/>
      <c r="J58" s="115"/>
      <c r="K58" s="126"/>
      <c r="L58" s="115"/>
      <c r="M58" s="126"/>
      <c r="N58" s="115"/>
      <c r="O58" s="115"/>
      <c r="P58" s="115"/>
      <c r="Q58" s="116"/>
      <c r="R58" s="116"/>
      <c r="S58" s="116"/>
      <c r="T58" s="116"/>
      <c r="U58" s="116"/>
      <c r="V58" s="116"/>
      <c r="W58" s="116"/>
      <c r="X58" s="116"/>
      <c r="Y58" s="116"/>
      <c r="Z58" s="372"/>
      <c r="AA58" s="375"/>
      <c r="AB58" s="375"/>
      <c r="AC58" s="375"/>
      <c r="AD58" s="375"/>
      <c r="AE58" s="375"/>
      <c r="AF58" s="375"/>
      <c r="AG58" s="375"/>
      <c r="AH58" s="375"/>
      <c r="AI58" s="375"/>
      <c r="AJ58" s="375"/>
      <c r="AK58" s="375"/>
      <c r="AL58" s="376"/>
      <c r="AM58" s="376"/>
      <c r="AN58" s="376"/>
      <c r="AO58" s="376"/>
      <c r="AP58" s="376"/>
      <c r="AQ58" s="376"/>
      <c r="AR58" s="376"/>
      <c r="AS58" s="376"/>
      <c r="AT58" s="376"/>
      <c r="AU58" s="376"/>
      <c r="AV58" s="376"/>
      <c r="AW58" s="376"/>
    </row>
    <row r="59" spans="1:49" s="377" customFormat="1" ht="15.75">
      <c r="A59" s="373"/>
      <c r="B59" s="124"/>
      <c r="C59" s="125"/>
      <c r="D59" s="115"/>
      <c r="E59" s="115"/>
      <c r="F59" s="115"/>
      <c r="G59" s="115"/>
      <c r="H59" s="115"/>
      <c r="I59" s="115"/>
      <c r="J59" s="115"/>
      <c r="K59" s="126"/>
      <c r="L59" s="115"/>
      <c r="M59" s="126"/>
      <c r="N59" s="115"/>
      <c r="O59" s="115"/>
      <c r="P59" s="115"/>
      <c r="Q59" s="116"/>
      <c r="R59" s="116"/>
      <c r="S59" s="116"/>
      <c r="T59" s="116"/>
      <c r="U59" s="116"/>
      <c r="V59" s="116"/>
      <c r="W59" s="116"/>
      <c r="X59" s="116"/>
      <c r="Y59" s="116"/>
      <c r="Z59" s="372"/>
      <c r="AA59" s="375"/>
      <c r="AB59" s="375"/>
      <c r="AC59" s="375"/>
      <c r="AD59" s="375"/>
      <c r="AE59" s="375"/>
      <c r="AF59" s="375"/>
      <c r="AG59" s="375"/>
      <c r="AH59" s="375"/>
      <c r="AI59" s="375"/>
      <c r="AJ59" s="375"/>
      <c r="AK59" s="375"/>
      <c r="AL59" s="376"/>
      <c r="AM59" s="376"/>
      <c r="AN59" s="376"/>
      <c r="AO59" s="376"/>
      <c r="AP59" s="376"/>
      <c r="AQ59" s="376"/>
      <c r="AR59" s="376"/>
      <c r="AS59" s="376"/>
      <c r="AT59" s="376"/>
      <c r="AU59" s="376"/>
      <c r="AV59" s="376"/>
      <c r="AW59" s="376"/>
    </row>
    <row r="60" spans="1:49" s="377" customFormat="1" ht="15.75">
      <c r="A60" s="373"/>
      <c r="B60" s="124"/>
      <c r="C60" s="125"/>
      <c r="D60" s="115"/>
      <c r="E60" s="115"/>
      <c r="F60" s="115"/>
      <c r="G60" s="115"/>
      <c r="H60" s="115"/>
      <c r="I60" s="115"/>
      <c r="J60" s="115"/>
      <c r="K60" s="126"/>
      <c r="L60" s="115"/>
      <c r="M60" s="126"/>
      <c r="N60" s="115"/>
      <c r="O60" s="115"/>
      <c r="P60" s="115"/>
      <c r="Q60" s="116"/>
      <c r="R60" s="116"/>
      <c r="S60" s="116"/>
      <c r="T60" s="116"/>
      <c r="U60" s="116"/>
      <c r="V60" s="116"/>
      <c r="W60" s="116"/>
      <c r="X60" s="116"/>
      <c r="Y60" s="116"/>
      <c r="Z60" s="372"/>
      <c r="AA60" s="375"/>
      <c r="AB60" s="375"/>
      <c r="AC60" s="375"/>
      <c r="AD60" s="375"/>
      <c r="AE60" s="375"/>
      <c r="AF60" s="375"/>
      <c r="AG60" s="375"/>
      <c r="AH60" s="375"/>
      <c r="AI60" s="375"/>
      <c r="AJ60" s="375"/>
      <c r="AK60" s="375"/>
      <c r="AL60" s="376"/>
      <c r="AM60" s="376"/>
      <c r="AN60" s="376"/>
      <c r="AO60" s="376"/>
      <c r="AP60" s="376"/>
      <c r="AQ60" s="376"/>
      <c r="AR60" s="376"/>
      <c r="AS60" s="376"/>
      <c r="AT60" s="376"/>
      <c r="AU60" s="376"/>
      <c r="AV60" s="376"/>
      <c r="AW60" s="376"/>
    </row>
    <row r="61" spans="1:49" s="377" customFormat="1" ht="15.75">
      <c r="A61" s="373"/>
      <c r="B61" s="124"/>
      <c r="C61" s="125"/>
      <c r="D61" s="115"/>
      <c r="E61" s="115"/>
      <c r="F61" s="115"/>
      <c r="G61" s="115"/>
      <c r="H61" s="115"/>
      <c r="I61" s="115"/>
      <c r="J61" s="115"/>
      <c r="K61" s="126"/>
      <c r="L61" s="115"/>
      <c r="M61" s="126"/>
      <c r="N61" s="115"/>
      <c r="O61" s="115"/>
      <c r="P61" s="115"/>
      <c r="Q61" s="116"/>
      <c r="R61" s="116"/>
      <c r="S61" s="116"/>
      <c r="T61" s="116"/>
      <c r="U61" s="116"/>
      <c r="V61" s="116"/>
      <c r="W61" s="116"/>
      <c r="X61" s="116"/>
      <c r="Y61" s="116"/>
      <c r="Z61" s="372"/>
      <c r="AA61" s="375"/>
      <c r="AB61" s="375"/>
      <c r="AC61" s="375"/>
      <c r="AD61" s="375"/>
      <c r="AE61" s="375"/>
      <c r="AF61" s="375"/>
      <c r="AG61" s="375"/>
      <c r="AH61" s="375"/>
      <c r="AI61" s="375"/>
      <c r="AJ61" s="375"/>
      <c r="AK61" s="375"/>
      <c r="AL61" s="376"/>
      <c r="AM61" s="376"/>
      <c r="AN61" s="376"/>
      <c r="AO61" s="376"/>
      <c r="AP61" s="376"/>
      <c r="AQ61" s="376"/>
      <c r="AR61" s="376"/>
      <c r="AS61" s="376"/>
      <c r="AT61" s="376"/>
      <c r="AU61" s="376"/>
      <c r="AV61" s="376"/>
      <c r="AW61" s="376"/>
    </row>
    <row r="62" spans="1:49" s="377" customFormat="1" ht="15.75">
      <c r="A62" s="373"/>
      <c r="B62" s="124"/>
      <c r="C62" s="125"/>
      <c r="D62" s="115"/>
      <c r="E62" s="115"/>
      <c r="F62" s="115"/>
      <c r="G62" s="115"/>
      <c r="H62" s="115"/>
      <c r="I62" s="115"/>
      <c r="J62" s="115"/>
      <c r="K62" s="126"/>
      <c r="L62" s="115"/>
      <c r="M62" s="126"/>
      <c r="N62" s="115"/>
      <c r="O62" s="115"/>
      <c r="P62" s="115"/>
      <c r="Q62" s="116"/>
      <c r="R62" s="116"/>
      <c r="S62" s="116"/>
      <c r="T62" s="116"/>
      <c r="U62" s="116"/>
      <c r="V62" s="116"/>
      <c r="W62" s="116"/>
      <c r="X62" s="116"/>
      <c r="Y62" s="116"/>
      <c r="Z62" s="372"/>
      <c r="AA62" s="375"/>
      <c r="AB62" s="375"/>
      <c r="AC62" s="375"/>
      <c r="AD62" s="375"/>
      <c r="AE62" s="375"/>
      <c r="AF62" s="375"/>
      <c r="AG62" s="375"/>
      <c r="AH62" s="375"/>
      <c r="AI62" s="375"/>
      <c r="AJ62" s="375"/>
      <c r="AK62" s="375"/>
      <c r="AL62" s="376"/>
      <c r="AM62" s="376"/>
      <c r="AN62" s="376"/>
      <c r="AO62" s="376"/>
      <c r="AP62" s="376"/>
      <c r="AQ62" s="376"/>
      <c r="AR62" s="376"/>
      <c r="AS62" s="376"/>
      <c r="AT62" s="376"/>
      <c r="AU62" s="376"/>
      <c r="AV62" s="376"/>
      <c r="AW62" s="376"/>
    </row>
    <row r="63" spans="1:49" s="377" customFormat="1" ht="15.75">
      <c r="A63" s="373"/>
      <c r="B63" s="124"/>
      <c r="C63" s="125"/>
      <c r="D63" s="115"/>
      <c r="E63" s="115"/>
      <c r="F63" s="115"/>
      <c r="G63" s="115"/>
      <c r="H63" s="115"/>
      <c r="I63" s="115"/>
      <c r="J63" s="115"/>
      <c r="K63" s="126"/>
      <c r="L63" s="115"/>
      <c r="M63" s="126"/>
      <c r="N63" s="115"/>
      <c r="O63" s="115"/>
      <c r="P63" s="115"/>
      <c r="Q63" s="116"/>
      <c r="R63" s="116"/>
      <c r="S63" s="116"/>
      <c r="T63" s="116"/>
      <c r="U63" s="116"/>
      <c r="V63" s="116"/>
      <c r="W63" s="116"/>
      <c r="X63" s="116"/>
      <c r="Y63" s="116"/>
      <c r="Z63" s="372"/>
      <c r="AA63" s="375"/>
      <c r="AB63" s="375"/>
      <c r="AC63" s="375"/>
      <c r="AD63" s="375"/>
      <c r="AE63" s="375"/>
      <c r="AF63" s="375"/>
      <c r="AG63" s="375"/>
      <c r="AH63" s="375"/>
      <c r="AI63" s="375"/>
      <c r="AJ63" s="375"/>
      <c r="AK63" s="375"/>
      <c r="AL63" s="376"/>
      <c r="AM63" s="376"/>
      <c r="AN63" s="376"/>
      <c r="AO63" s="376"/>
      <c r="AP63" s="376"/>
      <c r="AQ63" s="376"/>
      <c r="AR63" s="376"/>
      <c r="AS63" s="376"/>
      <c r="AT63" s="376"/>
      <c r="AU63" s="376"/>
      <c r="AV63" s="376"/>
      <c r="AW63" s="376"/>
    </row>
    <row r="64" spans="1:49" s="377" customFormat="1" ht="15.75">
      <c r="A64" s="373"/>
      <c r="B64" s="124"/>
      <c r="C64" s="125"/>
      <c r="D64" s="115"/>
      <c r="E64" s="115"/>
      <c r="F64" s="115"/>
      <c r="G64" s="115"/>
      <c r="H64" s="115"/>
      <c r="I64" s="115"/>
      <c r="J64" s="115"/>
      <c r="K64" s="126"/>
      <c r="L64" s="115"/>
      <c r="M64" s="126"/>
      <c r="N64" s="115"/>
      <c r="O64" s="115"/>
      <c r="P64" s="115"/>
      <c r="Q64" s="116"/>
      <c r="R64" s="116"/>
      <c r="S64" s="116"/>
      <c r="T64" s="116"/>
      <c r="U64" s="116"/>
      <c r="V64" s="116"/>
      <c r="W64" s="116"/>
      <c r="X64" s="116"/>
      <c r="Y64" s="116"/>
      <c r="Z64" s="372"/>
      <c r="AA64" s="375"/>
      <c r="AB64" s="375"/>
      <c r="AC64" s="375"/>
      <c r="AD64" s="375"/>
      <c r="AE64" s="375"/>
      <c r="AF64" s="375"/>
      <c r="AG64" s="375"/>
      <c r="AH64" s="375"/>
      <c r="AI64" s="375"/>
      <c r="AJ64" s="375"/>
      <c r="AK64" s="375"/>
      <c r="AL64" s="376"/>
      <c r="AM64" s="376"/>
      <c r="AN64" s="376"/>
      <c r="AO64" s="376"/>
      <c r="AP64" s="376"/>
      <c r="AQ64" s="376"/>
      <c r="AR64" s="376"/>
      <c r="AS64" s="376"/>
      <c r="AT64" s="376"/>
      <c r="AU64" s="376"/>
      <c r="AV64" s="376"/>
      <c r="AW64" s="376"/>
    </row>
    <row r="65" spans="1:49" s="377" customFormat="1" ht="15.75">
      <c r="A65" s="373"/>
      <c r="B65" s="124"/>
      <c r="C65" s="125"/>
      <c r="D65" s="115"/>
      <c r="E65" s="115"/>
      <c r="F65" s="115"/>
      <c r="G65" s="115"/>
      <c r="H65" s="115"/>
      <c r="I65" s="115"/>
      <c r="J65" s="115"/>
      <c r="K65" s="126"/>
      <c r="L65" s="115"/>
      <c r="M65" s="126"/>
      <c r="N65" s="115"/>
      <c r="O65" s="115"/>
      <c r="P65" s="115"/>
      <c r="Q65" s="116"/>
      <c r="R65" s="116"/>
      <c r="S65" s="116"/>
      <c r="T65" s="116"/>
      <c r="U65" s="116"/>
      <c r="V65" s="116"/>
      <c r="W65" s="116"/>
      <c r="X65" s="116"/>
      <c r="Y65" s="116"/>
      <c r="Z65" s="372"/>
      <c r="AA65" s="375"/>
      <c r="AB65" s="375"/>
      <c r="AC65" s="375"/>
      <c r="AD65" s="375"/>
      <c r="AE65" s="375"/>
      <c r="AF65" s="375"/>
      <c r="AG65" s="375"/>
      <c r="AH65" s="375"/>
      <c r="AI65" s="375"/>
      <c r="AJ65" s="375"/>
      <c r="AK65" s="375"/>
      <c r="AL65" s="376"/>
      <c r="AM65" s="376"/>
      <c r="AN65" s="376"/>
      <c r="AO65" s="376"/>
      <c r="AP65" s="376"/>
      <c r="AQ65" s="376"/>
      <c r="AR65" s="376"/>
      <c r="AS65" s="376"/>
      <c r="AT65" s="376"/>
      <c r="AU65" s="376"/>
      <c r="AV65" s="376"/>
      <c r="AW65" s="376"/>
    </row>
    <row r="66" spans="1:49" s="377" customFormat="1" ht="15.75">
      <c r="A66" s="373"/>
      <c r="B66" s="124"/>
      <c r="C66" s="125"/>
      <c r="D66" s="115"/>
      <c r="E66" s="115"/>
      <c r="F66" s="115"/>
      <c r="G66" s="115"/>
      <c r="H66" s="115"/>
      <c r="I66" s="115"/>
      <c r="J66" s="115"/>
      <c r="K66" s="126"/>
      <c r="L66" s="115"/>
      <c r="M66" s="126"/>
      <c r="N66" s="115"/>
      <c r="O66" s="115"/>
      <c r="P66" s="115"/>
      <c r="Q66" s="116"/>
      <c r="R66" s="116"/>
      <c r="S66" s="116"/>
      <c r="T66" s="116"/>
      <c r="U66" s="116"/>
      <c r="V66" s="116"/>
      <c r="W66" s="116"/>
      <c r="X66" s="116"/>
      <c r="Y66" s="116"/>
      <c r="Z66" s="372"/>
      <c r="AA66" s="375"/>
      <c r="AB66" s="375"/>
      <c r="AC66" s="375"/>
      <c r="AD66" s="375"/>
      <c r="AE66" s="375"/>
      <c r="AF66" s="375"/>
      <c r="AG66" s="375"/>
      <c r="AH66" s="375"/>
      <c r="AI66" s="375"/>
      <c r="AJ66" s="375"/>
      <c r="AK66" s="375"/>
      <c r="AL66" s="376"/>
      <c r="AM66" s="376"/>
      <c r="AN66" s="376"/>
      <c r="AO66" s="376"/>
      <c r="AP66" s="376"/>
      <c r="AQ66" s="376"/>
      <c r="AR66" s="376"/>
      <c r="AS66" s="376"/>
      <c r="AT66" s="376"/>
      <c r="AU66" s="376"/>
      <c r="AV66" s="376"/>
      <c r="AW66" s="376"/>
    </row>
    <row r="67" spans="1:49" s="377" customFormat="1" ht="15.75">
      <c r="A67" s="373"/>
      <c r="B67" s="124"/>
      <c r="C67" s="125"/>
      <c r="D67" s="115"/>
      <c r="E67" s="115"/>
      <c r="F67" s="115"/>
      <c r="G67" s="115"/>
      <c r="H67" s="115"/>
      <c r="I67" s="115"/>
      <c r="J67" s="115"/>
      <c r="K67" s="126"/>
      <c r="L67" s="115"/>
      <c r="M67" s="126"/>
      <c r="N67" s="115"/>
      <c r="O67" s="115"/>
      <c r="P67" s="115"/>
      <c r="Q67" s="116"/>
      <c r="R67" s="116"/>
      <c r="S67" s="116"/>
      <c r="T67" s="116"/>
      <c r="U67" s="116"/>
      <c r="V67" s="116"/>
      <c r="W67" s="116"/>
      <c r="X67" s="116"/>
      <c r="Y67" s="116"/>
      <c r="Z67" s="372"/>
      <c r="AA67" s="375"/>
      <c r="AB67" s="375"/>
      <c r="AC67" s="375"/>
      <c r="AD67" s="375"/>
      <c r="AE67" s="375"/>
      <c r="AF67" s="375"/>
      <c r="AG67" s="375"/>
      <c r="AH67" s="375"/>
      <c r="AI67" s="375"/>
      <c r="AJ67" s="375"/>
      <c r="AK67" s="375"/>
      <c r="AL67" s="376"/>
      <c r="AM67" s="376"/>
      <c r="AN67" s="376"/>
      <c r="AO67" s="376"/>
      <c r="AP67" s="376"/>
      <c r="AQ67" s="376"/>
      <c r="AR67" s="376"/>
      <c r="AS67" s="376"/>
      <c r="AT67" s="376"/>
      <c r="AU67" s="376"/>
      <c r="AV67" s="376"/>
      <c r="AW67" s="376"/>
    </row>
    <row r="68" spans="1:49" s="377" customFormat="1" ht="15.75">
      <c r="A68" s="373"/>
      <c r="B68" s="124"/>
      <c r="C68" s="125"/>
      <c r="D68" s="115"/>
      <c r="E68" s="115"/>
      <c r="F68" s="115"/>
      <c r="G68" s="115"/>
      <c r="H68" s="115"/>
      <c r="I68" s="115"/>
      <c r="J68" s="115"/>
      <c r="K68" s="126"/>
      <c r="L68" s="115"/>
      <c r="M68" s="126"/>
      <c r="N68" s="115"/>
      <c r="O68" s="115"/>
      <c r="P68" s="115"/>
      <c r="Q68" s="116"/>
      <c r="R68" s="116"/>
      <c r="S68" s="116"/>
      <c r="T68" s="116"/>
      <c r="U68" s="116"/>
      <c r="V68" s="116"/>
      <c r="W68" s="116"/>
      <c r="X68" s="116"/>
      <c r="Y68" s="116"/>
      <c r="Z68" s="372"/>
      <c r="AA68" s="375"/>
      <c r="AB68" s="375"/>
      <c r="AC68" s="375"/>
      <c r="AD68" s="375"/>
      <c r="AE68" s="375"/>
      <c r="AF68" s="375"/>
      <c r="AG68" s="375"/>
      <c r="AH68" s="375"/>
      <c r="AI68" s="375"/>
      <c r="AJ68" s="375"/>
      <c r="AK68" s="375"/>
      <c r="AL68" s="376"/>
      <c r="AM68" s="376"/>
      <c r="AN68" s="376"/>
      <c r="AO68" s="376"/>
      <c r="AP68" s="376"/>
      <c r="AQ68" s="376"/>
      <c r="AR68" s="376"/>
      <c r="AS68" s="376"/>
      <c r="AT68" s="376"/>
      <c r="AU68" s="376"/>
      <c r="AV68" s="376"/>
      <c r="AW68" s="376"/>
    </row>
    <row r="69" spans="1:49" s="377" customFormat="1" ht="15.75">
      <c r="A69" s="373"/>
      <c r="B69" s="124"/>
      <c r="C69" s="125"/>
      <c r="D69" s="115"/>
      <c r="E69" s="115"/>
      <c r="F69" s="115"/>
      <c r="G69" s="115"/>
      <c r="H69" s="115"/>
      <c r="I69" s="115"/>
      <c r="J69" s="115"/>
      <c r="K69" s="126"/>
      <c r="L69" s="115"/>
      <c r="M69" s="126"/>
      <c r="N69" s="115"/>
      <c r="O69" s="115"/>
      <c r="P69" s="115"/>
      <c r="Q69" s="116"/>
      <c r="R69" s="116"/>
      <c r="S69" s="116"/>
      <c r="T69" s="116"/>
      <c r="U69" s="116"/>
      <c r="V69" s="116"/>
      <c r="W69" s="116"/>
      <c r="X69" s="116"/>
      <c r="Y69" s="116"/>
      <c r="Z69" s="372"/>
      <c r="AA69" s="375"/>
      <c r="AB69" s="375"/>
      <c r="AC69" s="375"/>
      <c r="AD69" s="375"/>
      <c r="AE69" s="375"/>
      <c r="AF69" s="375"/>
      <c r="AG69" s="375"/>
      <c r="AH69" s="375"/>
      <c r="AI69" s="375"/>
      <c r="AJ69" s="375"/>
      <c r="AK69" s="375"/>
      <c r="AL69" s="376"/>
      <c r="AM69" s="376"/>
      <c r="AN69" s="376"/>
      <c r="AO69" s="376"/>
      <c r="AP69" s="376"/>
      <c r="AQ69" s="376"/>
      <c r="AR69" s="376"/>
      <c r="AS69" s="376"/>
      <c r="AT69" s="376"/>
      <c r="AU69" s="376"/>
      <c r="AV69" s="376"/>
      <c r="AW69" s="376"/>
    </row>
    <row r="70" spans="1:49" s="377" customFormat="1" ht="15.75">
      <c r="A70" s="373"/>
      <c r="B70" s="124"/>
      <c r="C70" s="125"/>
      <c r="D70" s="115"/>
      <c r="E70" s="115"/>
      <c r="F70" s="115"/>
      <c r="G70" s="115"/>
      <c r="H70" s="115"/>
      <c r="I70" s="115"/>
      <c r="J70" s="115"/>
      <c r="K70" s="126"/>
      <c r="L70" s="115"/>
      <c r="M70" s="126"/>
      <c r="N70" s="115"/>
      <c r="O70" s="115"/>
      <c r="P70" s="115"/>
      <c r="Q70" s="116"/>
      <c r="R70" s="116"/>
      <c r="S70" s="116"/>
      <c r="T70" s="116"/>
      <c r="U70" s="116"/>
      <c r="V70" s="116"/>
      <c r="W70" s="116"/>
      <c r="X70" s="116"/>
      <c r="Y70" s="116"/>
      <c r="Z70" s="372"/>
      <c r="AA70" s="375"/>
      <c r="AB70" s="375"/>
      <c r="AC70" s="375"/>
      <c r="AD70" s="375"/>
      <c r="AE70" s="375"/>
      <c r="AF70" s="375"/>
      <c r="AG70" s="375"/>
      <c r="AH70" s="375"/>
      <c r="AI70" s="375"/>
      <c r="AJ70" s="375"/>
      <c r="AK70" s="375"/>
      <c r="AL70" s="376"/>
      <c r="AM70" s="376"/>
      <c r="AN70" s="376"/>
      <c r="AO70" s="376"/>
      <c r="AP70" s="376"/>
      <c r="AQ70" s="376"/>
      <c r="AR70" s="376"/>
      <c r="AS70" s="376"/>
      <c r="AT70" s="376"/>
      <c r="AU70" s="376"/>
      <c r="AV70" s="376"/>
      <c r="AW70" s="376"/>
    </row>
    <row r="71" spans="1:49" s="377" customFormat="1" ht="15.75">
      <c r="A71" s="373"/>
      <c r="B71" s="124"/>
      <c r="C71" s="125"/>
      <c r="D71" s="115"/>
      <c r="E71" s="115"/>
      <c r="F71" s="115"/>
      <c r="G71" s="115"/>
      <c r="H71" s="115"/>
      <c r="I71" s="115"/>
      <c r="J71" s="115"/>
      <c r="K71" s="126"/>
      <c r="L71" s="115"/>
      <c r="M71" s="126"/>
      <c r="N71" s="115"/>
      <c r="O71" s="115"/>
      <c r="P71" s="115"/>
      <c r="Q71" s="116"/>
      <c r="R71" s="116"/>
      <c r="S71" s="116"/>
      <c r="T71" s="116"/>
      <c r="U71" s="116"/>
      <c r="V71" s="116"/>
      <c r="W71" s="116"/>
      <c r="X71" s="116"/>
      <c r="Y71" s="116"/>
      <c r="Z71" s="372"/>
      <c r="AA71" s="375"/>
      <c r="AB71" s="375"/>
      <c r="AC71" s="375"/>
      <c r="AD71" s="375"/>
      <c r="AE71" s="375"/>
      <c r="AF71" s="375"/>
      <c r="AG71" s="375"/>
      <c r="AH71" s="375"/>
      <c r="AI71" s="375"/>
      <c r="AJ71" s="375"/>
      <c r="AK71" s="375"/>
      <c r="AL71" s="376"/>
      <c r="AM71" s="376"/>
      <c r="AN71" s="376"/>
      <c r="AO71" s="376"/>
      <c r="AP71" s="376"/>
      <c r="AQ71" s="376"/>
      <c r="AR71" s="376"/>
      <c r="AS71" s="376"/>
      <c r="AT71" s="376"/>
      <c r="AU71" s="376"/>
      <c r="AV71" s="376"/>
      <c r="AW71" s="376"/>
    </row>
    <row r="72" spans="1:49" s="377" customFormat="1" ht="15.75">
      <c r="A72" s="373"/>
      <c r="B72" s="124"/>
      <c r="C72" s="125"/>
      <c r="D72" s="115"/>
      <c r="E72" s="115"/>
      <c r="F72" s="115"/>
      <c r="G72" s="115"/>
      <c r="H72" s="115"/>
      <c r="I72" s="115"/>
      <c r="J72" s="115"/>
      <c r="K72" s="126"/>
      <c r="L72" s="115"/>
      <c r="M72" s="126"/>
      <c r="N72" s="115"/>
      <c r="O72" s="115"/>
      <c r="P72" s="115"/>
      <c r="Q72" s="116"/>
      <c r="R72" s="116"/>
      <c r="S72" s="116"/>
      <c r="T72" s="116"/>
      <c r="U72" s="116"/>
      <c r="V72" s="116"/>
      <c r="W72" s="116"/>
      <c r="X72" s="116"/>
      <c r="Y72" s="116"/>
      <c r="Z72" s="372"/>
      <c r="AA72" s="375"/>
      <c r="AB72" s="375"/>
      <c r="AC72" s="375"/>
      <c r="AD72" s="375"/>
      <c r="AE72" s="375"/>
      <c r="AF72" s="375"/>
      <c r="AG72" s="375"/>
      <c r="AH72" s="375"/>
      <c r="AI72" s="375"/>
      <c r="AJ72" s="375"/>
      <c r="AK72" s="375"/>
      <c r="AL72" s="376"/>
      <c r="AM72" s="376"/>
      <c r="AN72" s="376"/>
      <c r="AO72" s="376"/>
      <c r="AP72" s="376"/>
      <c r="AQ72" s="376"/>
      <c r="AR72" s="376"/>
      <c r="AS72" s="376"/>
      <c r="AT72" s="376"/>
      <c r="AU72" s="376"/>
      <c r="AV72" s="376"/>
      <c r="AW72" s="376"/>
    </row>
    <row r="73" spans="1:49" s="377" customFormat="1" ht="15.75">
      <c r="A73" s="373"/>
      <c r="B73" s="124"/>
      <c r="C73" s="125"/>
      <c r="D73" s="115"/>
      <c r="E73" s="115"/>
      <c r="F73" s="115"/>
      <c r="G73" s="115"/>
      <c r="H73" s="115"/>
      <c r="I73" s="115"/>
      <c r="J73" s="115"/>
      <c r="K73" s="126"/>
      <c r="L73" s="115"/>
      <c r="M73" s="126"/>
      <c r="N73" s="115"/>
      <c r="O73" s="115"/>
      <c r="P73" s="115"/>
      <c r="Q73" s="116"/>
      <c r="R73" s="116"/>
      <c r="S73" s="116"/>
      <c r="T73" s="116"/>
      <c r="U73" s="116"/>
      <c r="V73" s="116"/>
      <c r="W73" s="116"/>
      <c r="X73" s="116"/>
      <c r="Y73" s="116"/>
      <c r="Z73" s="372"/>
      <c r="AA73" s="375"/>
      <c r="AB73" s="375"/>
      <c r="AC73" s="375"/>
      <c r="AD73" s="375"/>
      <c r="AE73" s="375"/>
      <c r="AF73" s="375"/>
      <c r="AG73" s="375"/>
      <c r="AH73" s="375"/>
      <c r="AI73" s="375"/>
      <c r="AJ73" s="375"/>
      <c r="AK73" s="375"/>
      <c r="AL73" s="376"/>
      <c r="AM73" s="376"/>
      <c r="AN73" s="376"/>
      <c r="AO73" s="376"/>
      <c r="AP73" s="376"/>
      <c r="AQ73" s="376"/>
      <c r="AR73" s="376"/>
      <c r="AS73" s="376"/>
      <c r="AT73" s="376"/>
      <c r="AU73" s="376"/>
      <c r="AV73" s="376"/>
      <c r="AW73" s="376"/>
    </row>
    <row r="74" spans="1:49" s="377" customFormat="1" ht="15.75">
      <c r="A74" s="373"/>
      <c r="B74" s="124"/>
      <c r="C74" s="125"/>
      <c r="D74" s="115"/>
      <c r="E74" s="115"/>
      <c r="F74" s="115"/>
      <c r="G74" s="115"/>
      <c r="H74" s="115"/>
      <c r="I74" s="115"/>
      <c r="J74" s="115"/>
      <c r="K74" s="126"/>
      <c r="L74" s="115"/>
      <c r="M74" s="126"/>
      <c r="N74" s="115"/>
      <c r="O74" s="115"/>
      <c r="P74" s="115"/>
      <c r="Q74" s="116"/>
      <c r="R74" s="116"/>
      <c r="S74" s="116"/>
      <c r="T74" s="116"/>
      <c r="U74" s="116"/>
      <c r="V74" s="116"/>
      <c r="W74" s="116"/>
      <c r="X74" s="116"/>
      <c r="Y74" s="116"/>
      <c r="Z74" s="372"/>
      <c r="AA74" s="375"/>
      <c r="AB74" s="375"/>
      <c r="AC74" s="375"/>
      <c r="AD74" s="375"/>
      <c r="AE74" s="375"/>
      <c r="AF74" s="375"/>
      <c r="AG74" s="375"/>
      <c r="AH74" s="375"/>
      <c r="AI74" s="375"/>
      <c r="AJ74" s="375"/>
      <c r="AK74" s="375"/>
      <c r="AL74" s="376"/>
      <c r="AM74" s="376"/>
      <c r="AN74" s="376"/>
      <c r="AO74" s="376"/>
      <c r="AP74" s="376"/>
      <c r="AQ74" s="376"/>
      <c r="AR74" s="376"/>
      <c r="AS74" s="376"/>
      <c r="AT74" s="376"/>
      <c r="AU74" s="376"/>
      <c r="AV74" s="376"/>
      <c r="AW74" s="376"/>
    </row>
    <row r="75" spans="1:49" s="377" customFormat="1" ht="15.75">
      <c r="A75" s="373"/>
      <c r="B75" s="124"/>
      <c r="C75" s="125"/>
      <c r="D75" s="115"/>
      <c r="E75" s="115"/>
      <c r="F75" s="115"/>
      <c r="G75" s="115"/>
      <c r="H75" s="115"/>
      <c r="I75" s="115"/>
      <c r="J75" s="115"/>
      <c r="K75" s="126"/>
      <c r="L75" s="115"/>
      <c r="M75" s="126"/>
      <c r="N75" s="115"/>
      <c r="O75" s="115"/>
      <c r="P75" s="115"/>
      <c r="Q75" s="116"/>
      <c r="R75" s="116"/>
      <c r="S75" s="116"/>
      <c r="T75" s="116"/>
      <c r="U75" s="116"/>
      <c r="V75" s="116"/>
      <c r="W75" s="116"/>
      <c r="X75" s="116"/>
      <c r="Y75" s="116"/>
      <c r="Z75" s="372"/>
      <c r="AA75" s="375"/>
      <c r="AB75" s="375"/>
      <c r="AC75" s="375"/>
      <c r="AD75" s="375"/>
      <c r="AE75" s="375"/>
      <c r="AF75" s="375"/>
      <c r="AG75" s="375"/>
      <c r="AH75" s="375"/>
      <c r="AI75" s="375"/>
      <c r="AJ75" s="375"/>
      <c r="AK75" s="375"/>
      <c r="AL75" s="376"/>
      <c r="AM75" s="376"/>
      <c r="AN75" s="376"/>
      <c r="AO75" s="376"/>
      <c r="AP75" s="376"/>
      <c r="AQ75" s="376"/>
      <c r="AR75" s="376"/>
      <c r="AS75" s="376"/>
      <c r="AT75" s="376"/>
      <c r="AU75" s="376"/>
      <c r="AV75" s="376"/>
      <c r="AW75" s="376"/>
    </row>
    <row r="76" spans="1:49" s="377" customFormat="1" ht="15.75">
      <c r="A76" s="123"/>
      <c r="B76" s="124"/>
      <c r="C76" s="125"/>
      <c r="D76" s="115"/>
      <c r="E76" s="115"/>
      <c r="F76" s="115"/>
      <c r="G76" s="126"/>
      <c r="H76" s="127"/>
      <c r="I76" s="115"/>
      <c r="J76" s="115"/>
      <c r="K76" s="126"/>
      <c r="L76" s="115"/>
      <c r="M76" s="126"/>
      <c r="N76" s="115"/>
      <c r="O76" s="115"/>
      <c r="P76" s="115"/>
      <c r="Q76" s="116"/>
      <c r="R76" s="116"/>
      <c r="S76" s="116"/>
      <c r="T76" s="116"/>
      <c r="U76" s="116"/>
      <c r="V76" s="116"/>
      <c r="W76" s="116"/>
      <c r="X76" s="116"/>
      <c r="Y76" s="116"/>
      <c r="Z76" s="372"/>
      <c r="AA76" s="375"/>
      <c r="AB76" s="375"/>
      <c r="AC76" s="375"/>
      <c r="AD76" s="375"/>
      <c r="AE76" s="375"/>
      <c r="AF76" s="375"/>
      <c r="AG76" s="375"/>
      <c r="AH76" s="375"/>
      <c r="AI76" s="375"/>
      <c r="AJ76" s="375"/>
      <c r="AK76" s="375"/>
      <c r="AL76" s="376"/>
      <c r="AM76" s="376"/>
      <c r="AN76" s="376"/>
      <c r="AO76" s="376"/>
      <c r="AP76" s="376"/>
      <c r="AQ76" s="376"/>
      <c r="AR76" s="376"/>
      <c r="AS76" s="376"/>
      <c r="AT76" s="376"/>
      <c r="AU76" s="376"/>
      <c r="AV76" s="376"/>
      <c r="AW76" s="376"/>
    </row>
    <row r="77" spans="1:49" s="377" customFormat="1" ht="15.75">
      <c r="A77" s="123"/>
      <c r="B77" s="124"/>
      <c r="C77" s="125"/>
      <c r="D77" s="115"/>
      <c r="E77" s="115"/>
      <c r="F77" s="115"/>
      <c r="G77" s="126"/>
      <c r="H77" s="127"/>
      <c r="I77" s="115"/>
      <c r="J77" s="115"/>
      <c r="K77" s="126"/>
      <c r="L77" s="115"/>
      <c r="M77" s="126"/>
      <c r="N77" s="115"/>
      <c r="O77" s="115"/>
      <c r="P77" s="115"/>
      <c r="Q77" s="116"/>
      <c r="R77" s="116"/>
      <c r="S77" s="116"/>
      <c r="T77" s="116"/>
      <c r="U77" s="116"/>
      <c r="V77" s="116"/>
      <c r="W77" s="116"/>
      <c r="X77" s="116"/>
      <c r="Y77" s="116"/>
      <c r="Z77" s="372"/>
      <c r="AA77" s="375"/>
      <c r="AB77" s="375"/>
      <c r="AC77" s="375"/>
      <c r="AD77" s="375"/>
      <c r="AE77" s="375"/>
      <c r="AF77" s="375"/>
      <c r="AG77" s="375"/>
      <c r="AH77" s="375"/>
      <c r="AI77" s="375"/>
      <c r="AJ77" s="375"/>
      <c r="AK77" s="375"/>
      <c r="AL77" s="376"/>
      <c r="AM77" s="376"/>
      <c r="AN77" s="376"/>
      <c r="AO77" s="376"/>
      <c r="AP77" s="376"/>
      <c r="AQ77" s="376"/>
      <c r="AR77" s="376"/>
      <c r="AS77" s="376"/>
      <c r="AT77" s="376"/>
      <c r="AU77" s="376"/>
      <c r="AV77" s="376"/>
      <c r="AW77" s="376"/>
    </row>
    <row r="78" spans="1:49" s="377" customFormat="1" ht="15.75">
      <c r="A78" s="123"/>
      <c r="B78" s="124"/>
      <c r="C78" s="125"/>
      <c r="D78" s="115"/>
      <c r="E78" s="115"/>
      <c r="F78" s="115"/>
      <c r="G78" s="126"/>
      <c r="H78" s="127"/>
      <c r="I78" s="115"/>
      <c r="J78" s="115"/>
      <c r="K78" s="126"/>
      <c r="L78" s="115"/>
      <c r="M78" s="126"/>
      <c r="N78" s="115"/>
      <c r="O78" s="115"/>
      <c r="P78" s="115"/>
      <c r="Q78" s="116"/>
      <c r="R78" s="116"/>
      <c r="S78" s="116"/>
      <c r="T78" s="116"/>
      <c r="U78" s="116"/>
      <c r="V78" s="116"/>
      <c r="W78" s="116"/>
      <c r="X78" s="116"/>
      <c r="Y78" s="116"/>
      <c r="Z78" s="372"/>
      <c r="AA78" s="375"/>
      <c r="AB78" s="375"/>
      <c r="AC78" s="375"/>
      <c r="AD78" s="375"/>
      <c r="AE78" s="375"/>
      <c r="AF78" s="375"/>
      <c r="AG78" s="375"/>
      <c r="AH78" s="375"/>
      <c r="AI78" s="375"/>
      <c r="AJ78" s="375"/>
      <c r="AK78" s="375"/>
      <c r="AL78" s="376"/>
      <c r="AM78" s="376"/>
      <c r="AN78" s="376"/>
      <c r="AO78" s="376"/>
      <c r="AP78" s="376"/>
      <c r="AQ78" s="376"/>
      <c r="AR78" s="376"/>
      <c r="AS78" s="376"/>
      <c r="AT78" s="376"/>
      <c r="AU78" s="376"/>
      <c r="AV78" s="376"/>
      <c r="AW78" s="376"/>
    </row>
    <row r="79" spans="1:49" s="377" customFormat="1" ht="15.75">
      <c r="A79" s="123"/>
      <c r="B79" s="124"/>
      <c r="C79" s="125"/>
      <c r="D79" s="115"/>
      <c r="E79" s="115"/>
      <c r="F79" s="115"/>
      <c r="G79" s="126"/>
      <c r="H79" s="127"/>
      <c r="I79" s="115"/>
      <c r="J79" s="115"/>
      <c r="K79" s="126"/>
      <c r="L79" s="115"/>
      <c r="M79" s="126"/>
      <c r="N79" s="115"/>
      <c r="O79" s="115"/>
      <c r="P79" s="115"/>
      <c r="Q79" s="116"/>
      <c r="R79" s="116"/>
      <c r="S79" s="116"/>
      <c r="T79" s="116"/>
      <c r="U79" s="116"/>
      <c r="V79" s="116"/>
      <c r="W79" s="116"/>
      <c r="X79" s="116"/>
      <c r="Y79" s="116"/>
      <c r="Z79" s="372"/>
      <c r="AA79" s="375"/>
      <c r="AB79" s="375"/>
      <c r="AC79" s="375"/>
      <c r="AD79" s="375"/>
      <c r="AE79" s="375"/>
      <c r="AF79" s="375"/>
      <c r="AG79" s="375"/>
      <c r="AH79" s="375"/>
      <c r="AI79" s="375"/>
      <c r="AJ79" s="375"/>
      <c r="AK79" s="375"/>
      <c r="AL79" s="376"/>
      <c r="AM79" s="376"/>
      <c r="AN79" s="376"/>
      <c r="AO79" s="376"/>
      <c r="AP79" s="376"/>
      <c r="AQ79" s="376"/>
      <c r="AR79" s="376"/>
      <c r="AS79" s="376"/>
      <c r="AT79" s="376"/>
      <c r="AU79" s="376"/>
      <c r="AV79" s="376"/>
      <c r="AW79" s="376"/>
    </row>
    <row r="80" spans="1:49" s="377" customFormat="1" ht="15.75">
      <c r="A80" s="123"/>
      <c r="B80" s="124"/>
      <c r="C80" s="125"/>
      <c r="D80" s="115"/>
      <c r="E80" s="115"/>
      <c r="F80" s="115"/>
      <c r="G80" s="126"/>
      <c r="H80" s="127"/>
      <c r="I80" s="115"/>
      <c r="J80" s="115"/>
      <c r="K80" s="126"/>
      <c r="L80" s="115"/>
      <c r="M80" s="126"/>
      <c r="N80" s="115"/>
      <c r="O80" s="115"/>
      <c r="P80" s="115"/>
      <c r="Q80" s="116"/>
      <c r="R80" s="116"/>
      <c r="S80" s="116"/>
      <c r="T80" s="116"/>
      <c r="U80" s="116"/>
      <c r="V80" s="116"/>
      <c r="W80" s="116"/>
      <c r="X80" s="116"/>
      <c r="Y80" s="116"/>
      <c r="Z80" s="372"/>
      <c r="AA80" s="375"/>
      <c r="AB80" s="375"/>
      <c r="AC80" s="375"/>
      <c r="AD80" s="375"/>
      <c r="AE80" s="375"/>
      <c r="AF80" s="375"/>
      <c r="AG80" s="375"/>
      <c r="AH80" s="375"/>
      <c r="AI80" s="375"/>
      <c r="AJ80" s="375"/>
      <c r="AK80" s="375"/>
      <c r="AL80" s="376"/>
      <c r="AM80" s="376"/>
      <c r="AN80" s="376"/>
      <c r="AO80" s="376"/>
      <c r="AP80" s="376"/>
      <c r="AQ80" s="376"/>
      <c r="AR80" s="376"/>
      <c r="AS80" s="376"/>
      <c r="AT80" s="376"/>
      <c r="AU80" s="376"/>
      <c r="AV80" s="376"/>
      <c r="AW80" s="376"/>
    </row>
    <row r="81" spans="1:49" s="377" customFormat="1" ht="15.75">
      <c r="A81" s="123"/>
      <c r="B81" s="124"/>
      <c r="C81" s="125"/>
      <c r="D81" s="115"/>
      <c r="E81" s="115"/>
      <c r="F81" s="115"/>
      <c r="G81" s="126"/>
      <c r="H81" s="127"/>
      <c r="I81" s="115"/>
      <c r="J81" s="115"/>
      <c r="K81" s="126"/>
      <c r="L81" s="115"/>
      <c r="M81" s="126"/>
      <c r="N81" s="115"/>
      <c r="O81" s="115"/>
      <c r="P81" s="115"/>
      <c r="Q81" s="116"/>
      <c r="R81" s="116"/>
      <c r="S81" s="116"/>
      <c r="T81" s="116"/>
      <c r="U81" s="116"/>
      <c r="V81" s="116"/>
      <c r="W81" s="116"/>
      <c r="X81" s="116"/>
      <c r="Y81" s="116"/>
      <c r="Z81" s="372"/>
      <c r="AA81" s="375"/>
      <c r="AB81" s="375"/>
      <c r="AC81" s="375"/>
      <c r="AD81" s="375"/>
      <c r="AE81" s="375"/>
      <c r="AF81" s="375"/>
      <c r="AG81" s="375"/>
      <c r="AH81" s="375"/>
      <c r="AI81" s="375"/>
      <c r="AJ81" s="375"/>
      <c r="AK81" s="375"/>
      <c r="AL81" s="376"/>
      <c r="AM81" s="376"/>
      <c r="AN81" s="376"/>
      <c r="AO81" s="376"/>
      <c r="AP81" s="376"/>
      <c r="AQ81" s="376"/>
      <c r="AR81" s="376"/>
      <c r="AS81" s="376"/>
      <c r="AT81" s="376"/>
      <c r="AU81" s="376"/>
      <c r="AV81" s="376"/>
      <c r="AW81" s="376"/>
    </row>
    <row r="82" spans="1:49" s="377" customFormat="1" ht="15.75">
      <c r="A82" s="123"/>
      <c r="B82" s="124"/>
      <c r="C82" s="125"/>
      <c r="D82" s="115"/>
      <c r="E82" s="115"/>
      <c r="F82" s="115"/>
      <c r="G82" s="126"/>
      <c r="H82" s="127"/>
      <c r="I82" s="115"/>
      <c r="J82" s="115"/>
      <c r="K82" s="126"/>
      <c r="L82" s="115"/>
      <c r="M82" s="126"/>
      <c r="N82" s="115"/>
      <c r="O82" s="115"/>
      <c r="P82" s="115"/>
      <c r="Q82" s="116"/>
      <c r="R82" s="116"/>
      <c r="S82" s="116"/>
      <c r="T82" s="116"/>
      <c r="U82" s="116"/>
      <c r="V82" s="116"/>
      <c r="W82" s="116"/>
      <c r="X82" s="116"/>
      <c r="Y82" s="116"/>
      <c r="Z82" s="372"/>
      <c r="AA82" s="375"/>
      <c r="AB82" s="375"/>
      <c r="AC82" s="375"/>
      <c r="AD82" s="375"/>
      <c r="AE82" s="375"/>
      <c r="AF82" s="375"/>
      <c r="AG82" s="375"/>
      <c r="AH82" s="375"/>
      <c r="AI82" s="375"/>
      <c r="AJ82" s="375"/>
      <c r="AK82" s="375"/>
      <c r="AL82" s="376"/>
      <c r="AM82" s="376"/>
      <c r="AN82" s="376"/>
      <c r="AO82" s="376"/>
      <c r="AP82" s="376"/>
      <c r="AQ82" s="376"/>
      <c r="AR82" s="376"/>
      <c r="AS82" s="376"/>
      <c r="AT82" s="376"/>
      <c r="AU82" s="376"/>
      <c r="AV82" s="376"/>
      <c r="AW82" s="376"/>
    </row>
    <row r="83" spans="1:49" s="377" customFormat="1" ht="15.75">
      <c r="A83" s="123"/>
      <c r="B83" s="124"/>
      <c r="C83" s="125"/>
      <c r="D83" s="115"/>
      <c r="E83" s="115"/>
      <c r="F83" s="115"/>
      <c r="G83" s="126"/>
      <c r="H83" s="127"/>
      <c r="I83" s="115"/>
      <c r="J83" s="115"/>
      <c r="K83" s="126"/>
      <c r="L83" s="115"/>
      <c r="M83" s="126"/>
      <c r="N83" s="115"/>
      <c r="O83" s="115"/>
      <c r="P83" s="115"/>
      <c r="Q83" s="116"/>
      <c r="R83" s="116"/>
      <c r="S83" s="116"/>
      <c r="T83" s="116"/>
      <c r="U83" s="116"/>
      <c r="V83" s="116"/>
      <c r="W83" s="116"/>
      <c r="X83" s="116"/>
      <c r="Y83" s="116"/>
      <c r="Z83" s="372"/>
      <c r="AA83" s="375"/>
      <c r="AB83" s="375"/>
      <c r="AC83" s="375"/>
      <c r="AD83" s="375"/>
      <c r="AE83" s="375"/>
      <c r="AF83" s="375"/>
      <c r="AG83" s="375"/>
      <c r="AH83" s="375"/>
      <c r="AI83" s="375"/>
      <c r="AJ83" s="375"/>
      <c r="AK83" s="375"/>
      <c r="AL83" s="376"/>
      <c r="AM83" s="376"/>
      <c r="AN83" s="376"/>
      <c r="AO83" s="376"/>
      <c r="AP83" s="376"/>
      <c r="AQ83" s="376"/>
      <c r="AR83" s="376"/>
      <c r="AS83" s="376"/>
      <c r="AT83" s="376"/>
      <c r="AU83" s="376"/>
      <c r="AV83" s="376"/>
      <c r="AW83" s="376"/>
    </row>
    <row r="84" spans="1:49" s="377" customFormat="1" ht="16.5" thickBot="1">
      <c r="A84" s="123"/>
      <c r="B84" s="124"/>
      <c r="C84" s="125"/>
      <c r="D84" s="115"/>
      <c r="E84" s="115"/>
      <c r="F84" s="115"/>
      <c r="G84" s="126"/>
      <c r="H84" s="127"/>
      <c r="I84" s="115"/>
      <c r="J84" s="115"/>
      <c r="K84" s="126"/>
      <c r="L84" s="115"/>
      <c r="M84" s="126"/>
      <c r="N84" s="115"/>
      <c r="O84" s="115"/>
      <c r="P84" s="115"/>
      <c r="Q84" s="116"/>
      <c r="R84" s="116"/>
      <c r="S84" s="116"/>
      <c r="T84" s="116"/>
      <c r="U84" s="116"/>
      <c r="V84" s="116"/>
      <c r="W84" s="116"/>
      <c r="X84" s="116"/>
      <c r="Y84" s="116"/>
      <c r="Z84" s="372"/>
      <c r="AA84" s="375"/>
      <c r="AB84" s="375"/>
      <c r="AC84" s="375"/>
      <c r="AD84" s="375"/>
      <c r="AE84" s="375"/>
      <c r="AF84" s="375"/>
      <c r="AG84" s="375"/>
      <c r="AH84" s="375"/>
      <c r="AI84" s="375"/>
      <c r="AJ84" s="375"/>
      <c r="AK84" s="375"/>
      <c r="AL84" s="376"/>
      <c r="AM84" s="376"/>
      <c r="AN84" s="376"/>
      <c r="AO84" s="376"/>
      <c r="AP84" s="376"/>
      <c r="AQ84" s="376"/>
      <c r="AR84" s="376"/>
      <c r="AS84" s="376"/>
      <c r="AT84" s="376"/>
      <c r="AU84" s="376"/>
      <c r="AV84" s="376"/>
      <c r="AW84" s="376"/>
    </row>
    <row r="85" spans="1:49" s="132" customFormat="1" ht="19.5" customHeight="1" thickBot="1">
      <c r="A85" s="547" t="s">
        <v>56</v>
      </c>
      <c r="B85" s="548"/>
      <c r="C85" s="549"/>
      <c r="D85" s="128">
        <f aca="true" t="shared" si="0" ref="D85:Z85">SUM(D44:D84)</f>
        <v>0</v>
      </c>
      <c r="E85" s="128">
        <f t="shared" si="0"/>
        <v>0</v>
      </c>
      <c r="F85" s="128">
        <f t="shared" si="0"/>
        <v>0</v>
      </c>
      <c r="G85" s="128">
        <f t="shared" si="0"/>
        <v>0</v>
      </c>
      <c r="H85" s="128">
        <f t="shared" si="0"/>
        <v>0</v>
      </c>
      <c r="I85" s="128">
        <f t="shared" si="0"/>
        <v>0</v>
      </c>
      <c r="J85" s="128">
        <f t="shared" si="0"/>
        <v>0</v>
      </c>
      <c r="K85" s="128">
        <f t="shared" si="0"/>
        <v>0</v>
      </c>
      <c r="L85" s="128">
        <f t="shared" si="0"/>
        <v>0</v>
      </c>
      <c r="M85" s="128">
        <f t="shared" si="0"/>
        <v>0</v>
      </c>
      <c r="N85" s="128">
        <f t="shared" si="0"/>
        <v>0</v>
      </c>
      <c r="O85" s="128">
        <f t="shared" si="0"/>
        <v>0</v>
      </c>
      <c r="P85" s="128">
        <f t="shared" si="0"/>
        <v>0</v>
      </c>
      <c r="Q85" s="129">
        <f t="shared" si="0"/>
        <v>0</v>
      </c>
      <c r="R85" s="129">
        <f t="shared" si="0"/>
        <v>0</v>
      </c>
      <c r="S85" s="129">
        <f t="shared" si="0"/>
        <v>0</v>
      </c>
      <c r="T85" s="129">
        <f t="shared" si="0"/>
        <v>0</v>
      </c>
      <c r="U85" s="129">
        <f t="shared" si="0"/>
        <v>0</v>
      </c>
      <c r="V85" s="129">
        <f t="shared" si="0"/>
        <v>0</v>
      </c>
      <c r="W85" s="129">
        <f t="shared" si="0"/>
        <v>0</v>
      </c>
      <c r="X85" s="129">
        <f t="shared" si="0"/>
        <v>0</v>
      </c>
      <c r="Y85" s="129">
        <f t="shared" si="0"/>
        <v>0</v>
      </c>
      <c r="Z85" s="130">
        <f t="shared" si="0"/>
        <v>0</v>
      </c>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row>
    <row r="86" spans="1:49" ht="13.5" customHeight="1">
      <c r="A86" s="6"/>
      <c r="B86" s="59"/>
      <c r="C86" s="59"/>
      <c r="D86" s="59"/>
      <c r="E86" s="133"/>
      <c r="F86" s="133"/>
      <c r="G86" s="133"/>
      <c r="H86" s="133"/>
      <c r="I86" s="133"/>
      <c r="J86" s="133"/>
      <c r="K86" s="133"/>
      <c r="L86" s="133"/>
      <c r="M86" s="133"/>
      <c r="N86" s="133"/>
      <c r="O86" s="133"/>
      <c r="P86" s="133"/>
      <c r="Q86" s="133"/>
      <c r="R86" s="133"/>
      <c r="S86" s="134"/>
      <c r="T86" s="134"/>
      <c r="U86" s="134"/>
      <c r="V86" s="8"/>
      <c r="W86" s="8"/>
      <c r="X86" s="8"/>
      <c r="Y86" s="8"/>
      <c r="Z86" s="9"/>
      <c r="AA86" s="70"/>
      <c r="AB86" s="70"/>
      <c r="AC86" s="70"/>
      <c r="AD86" s="70"/>
      <c r="AE86" s="70"/>
      <c r="AF86" s="70"/>
      <c r="AG86" s="70"/>
      <c r="AH86" s="70"/>
      <c r="AI86" s="70"/>
      <c r="AJ86" s="70"/>
      <c r="AK86" s="70"/>
      <c r="AL86" s="10"/>
      <c r="AM86" s="10"/>
      <c r="AN86" s="10"/>
      <c r="AO86" s="10"/>
      <c r="AP86" s="10"/>
      <c r="AQ86" s="10"/>
      <c r="AR86" s="10"/>
      <c r="AS86" s="10"/>
      <c r="AT86" s="10"/>
      <c r="AU86" s="10"/>
      <c r="AV86" s="10"/>
      <c r="AW86" s="10"/>
    </row>
    <row r="87" spans="1:26" s="138" customFormat="1" ht="24" customHeight="1">
      <c r="A87" s="383" t="s">
        <v>115</v>
      </c>
      <c r="B87" s="384"/>
      <c r="C87" s="384"/>
      <c r="D87" s="384"/>
      <c r="E87" s="384"/>
      <c r="F87" s="384"/>
      <c r="G87" s="384"/>
      <c r="H87" s="384"/>
      <c r="I87" s="384"/>
      <c r="J87" s="384"/>
      <c r="K87" s="384"/>
      <c r="L87" s="384"/>
      <c r="M87" s="135"/>
      <c r="N87" s="136"/>
      <c r="O87" s="136"/>
      <c r="P87" s="136"/>
      <c r="Q87" s="136"/>
      <c r="R87" s="136"/>
      <c r="S87" s="136"/>
      <c r="T87" s="136"/>
      <c r="U87" s="136"/>
      <c r="V87" s="136"/>
      <c r="W87" s="136"/>
      <c r="X87" s="136"/>
      <c r="Y87" s="136"/>
      <c r="Z87" s="137"/>
    </row>
    <row r="88" spans="1:49" s="31" customFormat="1" ht="15.75">
      <c r="A88" s="395" t="s">
        <v>116</v>
      </c>
      <c r="B88" s="396"/>
      <c r="C88" s="396"/>
      <c r="D88" s="396"/>
      <c r="E88" s="396"/>
      <c r="F88" s="396"/>
      <c r="G88" s="396"/>
      <c r="H88" s="396"/>
      <c r="I88" s="396"/>
      <c r="J88" s="396"/>
      <c r="K88" s="396"/>
      <c r="L88" s="396"/>
      <c r="M88" s="396"/>
      <c r="N88" s="396"/>
      <c r="O88" s="139"/>
      <c r="P88" s="139"/>
      <c r="Q88" s="139"/>
      <c r="R88" s="140"/>
      <c r="S88" s="141"/>
      <c r="T88" s="141"/>
      <c r="U88" s="141"/>
      <c r="V88" s="141"/>
      <c r="W88" s="141"/>
      <c r="X88" s="141"/>
      <c r="Y88" s="141"/>
      <c r="Z88" s="142"/>
      <c r="AA88" s="30"/>
      <c r="AB88" s="30"/>
      <c r="AC88" s="30"/>
      <c r="AD88" s="30"/>
      <c r="AE88" s="30"/>
      <c r="AF88" s="30"/>
      <c r="AG88" s="30"/>
      <c r="AH88" s="30"/>
      <c r="AI88" s="30"/>
      <c r="AJ88" s="30"/>
      <c r="AK88" s="30"/>
      <c r="AL88" s="30"/>
      <c r="AM88" s="30"/>
      <c r="AN88" s="30"/>
      <c r="AO88" s="30"/>
      <c r="AP88" s="30"/>
      <c r="AQ88" s="30"/>
      <c r="AR88" s="30"/>
      <c r="AS88" s="30"/>
      <c r="AT88" s="30"/>
      <c r="AU88" s="30"/>
      <c r="AV88" s="30"/>
      <c r="AW88" s="30"/>
    </row>
    <row r="89" spans="1:49" s="31" customFormat="1" ht="15.75">
      <c r="A89" s="143" t="s">
        <v>80</v>
      </c>
      <c r="B89" s="27"/>
      <c r="C89" s="27"/>
      <c r="D89" s="27"/>
      <c r="E89" s="27"/>
      <c r="F89" s="27"/>
      <c r="G89" s="27"/>
      <c r="H89" s="27"/>
      <c r="I89" s="27"/>
      <c r="J89" s="27"/>
      <c r="K89" s="27"/>
      <c r="L89" s="27"/>
      <c r="M89" s="27"/>
      <c r="N89" s="27"/>
      <c r="O89" s="139"/>
      <c r="P89" s="139"/>
      <c r="Q89" s="139"/>
      <c r="R89" s="140"/>
      <c r="S89" s="141"/>
      <c r="T89" s="141"/>
      <c r="U89" s="141"/>
      <c r="V89" s="141"/>
      <c r="W89" s="141"/>
      <c r="X89" s="141"/>
      <c r="Y89" s="141"/>
      <c r="Z89" s="142"/>
      <c r="AA89" s="30"/>
      <c r="AB89" s="30"/>
      <c r="AC89" s="30"/>
      <c r="AD89" s="30"/>
      <c r="AE89" s="30"/>
      <c r="AF89" s="30"/>
      <c r="AG89" s="30"/>
      <c r="AH89" s="30"/>
      <c r="AI89" s="30"/>
      <c r="AJ89" s="30"/>
      <c r="AK89" s="30"/>
      <c r="AL89" s="30"/>
      <c r="AM89" s="30"/>
      <c r="AN89" s="30"/>
      <c r="AO89" s="30"/>
      <c r="AP89" s="30"/>
      <c r="AQ89" s="30"/>
      <c r="AR89" s="30"/>
      <c r="AS89" s="30"/>
      <c r="AT89" s="30"/>
      <c r="AU89" s="30"/>
      <c r="AV89" s="30"/>
      <c r="AW89" s="30"/>
    </row>
    <row r="90" spans="1:49" s="31" customFormat="1" ht="15.75">
      <c r="A90" s="415" t="s">
        <v>79</v>
      </c>
      <c r="B90" s="416"/>
      <c r="C90" s="416"/>
      <c r="D90" s="416"/>
      <c r="E90" s="416"/>
      <c r="F90" s="416"/>
      <c r="G90" s="416"/>
      <c r="H90" s="416"/>
      <c r="I90" s="416"/>
      <c r="J90" s="416"/>
      <c r="K90" s="416"/>
      <c r="L90" s="416"/>
      <c r="M90" s="416"/>
      <c r="N90" s="416"/>
      <c r="O90" s="417"/>
      <c r="P90" s="417"/>
      <c r="Q90" s="417"/>
      <c r="R90" s="417"/>
      <c r="S90" s="417"/>
      <c r="T90" s="417"/>
      <c r="U90" s="417"/>
      <c r="V90" s="417"/>
      <c r="W90" s="417"/>
      <c r="X90" s="417"/>
      <c r="Y90" s="417"/>
      <c r="Z90" s="142"/>
      <c r="AA90" s="30"/>
      <c r="AB90" s="30"/>
      <c r="AC90" s="30"/>
      <c r="AD90" s="30"/>
      <c r="AE90" s="30"/>
      <c r="AF90" s="30"/>
      <c r="AG90" s="30"/>
      <c r="AH90" s="30"/>
      <c r="AI90" s="30"/>
      <c r="AJ90" s="30"/>
      <c r="AK90" s="30"/>
      <c r="AL90" s="30"/>
      <c r="AM90" s="30"/>
      <c r="AN90" s="30"/>
      <c r="AO90" s="30"/>
      <c r="AP90" s="30"/>
      <c r="AQ90" s="30"/>
      <c r="AR90" s="30"/>
      <c r="AS90" s="30"/>
      <c r="AT90" s="30"/>
      <c r="AU90" s="30"/>
      <c r="AV90" s="30"/>
      <c r="AW90" s="30"/>
    </row>
    <row r="91" spans="1:49" s="31" customFormat="1" ht="15.75">
      <c r="A91" s="244"/>
      <c r="B91" s="242"/>
      <c r="C91" s="242"/>
      <c r="D91" s="242"/>
      <c r="E91" s="242"/>
      <c r="F91" s="242"/>
      <c r="G91" s="242"/>
      <c r="H91" s="242"/>
      <c r="I91" s="242"/>
      <c r="J91" s="242"/>
      <c r="K91" s="242"/>
      <c r="L91" s="242"/>
      <c r="M91" s="242"/>
      <c r="N91" s="242"/>
      <c r="O91" s="243"/>
      <c r="P91" s="243"/>
      <c r="Q91" s="243"/>
      <c r="R91" s="243"/>
      <c r="S91" s="243"/>
      <c r="T91" s="243"/>
      <c r="U91" s="243"/>
      <c r="V91" s="243"/>
      <c r="W91" s="243"/>
      <c r="X91" s="243"/>
      <c r="Y91" s="243"/>
      <c r="Z91" s="142"/>
      <c r="AA91" s="30"/>
      <c r="AB91" s="30"/>
      <c r="AC91" s="30"/>
      <c r="AD91" s="30"/>
      <c r="AE91" s="30"/>
      <c r="AF91" s="30"/>
      <c r="AG91" s="30"/>
      <c r="AH91" s="30"/>
      <c r="AI91" s="30"/>
      <c r="AJ91" s="30"/>
      <c r="AK91" s="30"/>
      <c r="AL91" s="30"/>
      <c r="AM91" s="30"/>
      <c r="AN91" s="30"/>
      <c r="AO91" s="30"/>
      <c r="AP91" s="30"/>
      <c r="AQ91" s="30"/>
      <c r="AR91" s="30"/>
      <c r="AS91" s="30"/>
      <c r="AT91" s="30"/>
      <c r="AU91" s="30"/>
      <c r="AV91" s="30"/>
      <c r="AW91" s="30"/>
    </row>
    <row r="92" spans="1:49" s="61" customFormat="1" ht="19.5" customHeight="1" thickBot="1">
      <c r="A92" s="248" t="s">
        <v>62</v>
      </c>
      <c r="B92" s="145"/>
      <c r="C92" s="145"/>
      <c r="D92" s="145"/>
      <c r="E92" s="60"/>
      <c r="F92" s="7"/>
      <c r="G92" s="7"/>
      <c r="H92" s="146"/>
      <c r="I92" s="146"/>
      <c r="J92" s="87"/>
      <c r="K92" s="147"/>
      <c r="L92" s="147"/>
      <c r="M92" s="147"/>
      <c r="N92" s="148"/>
      <c r="O92" s="148"/>
      <c r="P92" s="148"/>
      <c r="Q92" s="148"/>
      <c r="R92" s="148"/>
      <c r="S92" s="149"/>
      <c r="T92" s="149"/>
      <c r="U92" s="149"/>
      <c r="V92" s="149"/>
      <c r="W92" s="149"/>
      <c r="X92" s="149"/>
      <c r="Y92" s="149"/>
      <c r="Z92" s="150"/>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row>
    <row r="93" spans="1:49" s="61" customFormat="1" ht="15.75">
      <c r="A93" s="526" t="s">
        <v>60</v>
      </c>
      <c r="B93" s="529" t="s">
        <v>61</v>
      </c>
      <c r="C93" s="532" t="s">
        <v>57</v>
      </c>
      <c r="D93" s="533"/>
      <c r="E93" s="544" t="s">
        <v>58</v>
      </c>
      <c r="F93" s="545"/>
      <c r="G93" s="545"/>
      <c r="H93" s="546"/>
      <c r="I93" s="148"/>
      <c r="J93" s="148"/>
      <c r="K93" s="152"/>
      <c r="L93" s="152"/>
      <c r="M93" s="147"/>
      <c r="N93" s="148"/>
      <c r="O93" s="148"/>
      <c r="P93" s="148"/>
      <c r="Q93" s="148"/>
      <c r="R93" s="148"/>
      <c r="S93" s="149"/>
      <c r="T93" s="149"/>
      <c r="U93" s="149"/>
      <c r="V93" s="149"/>
      <c r="W93" s="149"/>
      <c r="X93" s="149"/>
      <c r="Y93" s="149"/>
      <c r="Z93" s="150"/>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row>
    <row r="94" spans="1:49" s="61" customFormat="1" ht="22.5" customHeight="1">
      <c r="A94" s="527"/>
      <c r="B94" s="530"/>
      <c r="C94" s="534"/>
      <c r="D94" s="535"/>
      <c r="E94" s="536" t="s">
        <v>5</v>
      </c>
      <c r="F94" s="537"/>
      <c r="G94" s="538" t="s">
        <v>59</v>
      </c>
      <c r="H94" s="539"/>
      <c r="I94" s="148"/>
      <c r="J94" s="148"/>
      <c r="K94" s="37"/>
      <c r="L94" s="37"/>
      <c r="M94" s="147"/>
      <c r="N94" s="148"/>
      <c r="O94" s="148"/>
      <c r="P94" s="148"/>
      <c r="Q94" s="148"/>
      <c r="R94" s="148"/>
      <c r="S94" s="149"/>
      <c r="T94" s="149"/>
      <c r="U94" s="149"/>
      <c r="V94" s="149"/>
      <c r="W94" s="149"/>
      <c r="X94" s="149"/>
      <c r="Y94" s="149"/>
      <c r="Z94" s="150"/>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row>
    <row r="95" spans="1:49" s="61" customFormat="1" ht="62.25" customHeight="1" thickBot="1">
      <c r="A95" s="528"/>
      <c r="B95" s="531"/>
      <c r="C95" s="291" t="s">
        <v>6</v>
      </c>
      <c r="D95" s="292" t="s">
        <v>63</v>
      </c>
      <c r="E95" s="293" t="s">
        <v>64</v>
      </c>
      <c r="F95" s="294" t="s">
        <v>7</v>
      </c>
      <c r="G95" s="295" t="s">
        <v>64</v>
      </c>
      <c r="H95" s="294" t="s">
        <v>7</v>
      </c>
      <c r="I95" s="148"/>
      <c r="J95" s="148"/>
      <c r="K95" s="37"/>
      <c r="L95" s="37"/>
      <c r="M95" s="147"/>
      <c r="N95" s="148"/>
      <c r="O95" s="148"/>
      <c r="P95" s="148"/>
      <c r="Q95" s="148"/>
      <c r="R95" s="148"/>
      <c r="S95" s="149"/>
      <c r="T95" s="149"/>
      <c r="U95" s="149"/>
      <c r="V95" s="149"/>
      <c r="W95" s="149"/>
      <c r="X95" s="149"/>
      <c r="Y95" s="149"/>
      <c r="Z95" s="150"/>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row>
    <row r="96" spans="1:49" s="61" customFormat="1" ht="15" customHeight="1">
      <c r="A96" s="153" t="s">
        <v>8</v>
      </c>
      <c r="B96" s="154"/>
      <c r="C96" s="155">
        <v>32.4</v>
      </c>
      <c r="D96" s="156">
        <f aca="true" t="shared" si="1" ref="D96:D105">SUM(C96/0.6)*B96</f>
        <v>0</v>
      </c>
      <c r="E96" s="155">
        <v>323</v>
      </c>
      <c r="F96" s="157">
        <f aca="true" t="shared" si="2" ref="F96:F105">SUM(E96*B96)</f>
        <v>0</v>
      </c>
      <c r="G96" s="158">
        <f aca="true" t="shared" si="3" ref="G96:G105">E96</f>
        <v>323</v>
      </c>
      <c r="H96" s="159">
        <f aca="true" t="shared" si="4" ref="H96:H105">SUM(G96*B96)</f>
        <v>0</v>
      </c>
      <c r="I96" s="148"/>
      <c r="J96" s="148"/>
      <c r="K96" s="160"/>
      <c r="L96" s="160"/>
      <c r="M96" s="147"/>
      <c r="N96" s="148"/>
      <c r="O96" s="148"/>
      <c r="P96" s="148"/>
      <c r="Q96" s="148"/>
      <c r="R96" s="148"/>
      <c r="S96" s="149"/>
      <c r="T96" s="149"/>
      <c r="U96" s="149"/>
      <c r="V96" s="149"/>
      <c r="W96" s="149"/>
      <c r="X96" s="149"/>
      <c r="Y96" s="149"/>
      <c r="Z96" s="150"/>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row>
    <row r="97" spans="1:49" s="61" customFormat="1" ht="15.75">
      <c r="A97" s="153" t="s">
        <v>9</v>
      </c>
      <c r="B97" s="161"/>
      <c r="C97" s="162">
        <v>22.3</v>
      </c>
      <c r="D97" s="163">
        <f t="shared" si="1"/>
        <v>0</v>
      </c>
      <c r="E97" s="162">
        <v>213</v>
      </c>
      <c r="F97" s="164">
        <f t="shared" si="2"/>
        <v>0</v>
      </c>
      <c r="G97" s="158">
        <f t="shared" si="3"/>
        <v>213</v>
      </c>
      <c r="H97" s="165">
        <f t="shared" si="4"/>
        <v>0</v>
      </c>
      <c r="I97" s="148"/>
      <c r="J97" s="148"/>
      <c r="K97" s="160"/>
      <c r="L97" s="160"/>
      <c r="M97" s="147"/>
      <c r="N97" s="148"/>
      <c r="O97" s="148"/>
      <c r="P97" s="148"/>
      <c r="Q97" s="148"/>
      <c r="R97" s="148"/>
      <c r="S97" s="149"/>
      <c r="T97" s="149"/>
      <c r="U97" s="149"/>
      <c r="V97" s="149"/>
      <c r="W97" s="149"/>
      <c r="X97" s="149"/>
      <c r="Y97" s="149"/>
      <c r="Z97" s="150"/>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row>
    <row r="98" spans="1:49" s="61" customFormat="1" ht="15.75">
      <c r="A98" s="153" t="s">
        <v>10</v>
      </c>
      <c r="B98" s="161"/>
      <c r="C98" s="162">
        <v>17.5</v>
      </c>
      <c r="D98" s="163">
        <f t="shared" si="1"/>
        <v>0</v>
      </c>
      <c r="E98" s="162">
        <v>111</v>
      </c>
      <c r="F98" s="164">
        <f t="shared" si="2"/>
        <v>0</v>
      </c>
      <c r="G98" s="158">
        <f t="shared" si="3"/>
        <v>111</v>
      </c>
      <c r="H98" s="165">
        <f t="shared" si="4"/>
        <v>0</v>
      </c>
      <c r="I98" s="148"/>
      <c r="J98" s="148"/>
      <c r="K98" s="160"/>
      <c r="L98" s="160"/>
      <c r="M98" s="147"/>
      <c r="N98" s="148"/>
      <c r="O98" s="148"/>
      <c r="P98" s="148"/>
      <c r="Q98" s="148"/>
      <c r="R98" s="148"/>
      <c r="S98" s="149"/>
      <c r="T98" s="149"/>
      <c r="U98" s="149"/>
      <c r="V98" s="149"/>
      <c r="W98" s="149"/>
      <c r="X98" s="149"/>
      <c r="Y98" s="149"/>
      <c r="Z98" s="150"/>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row>
    <row r="99" spans="1:49" s="5" customFormat="1" ht="15.75">
      <c r="A99" s="166"/>
      <c r="B99" s="161"/>
      <c r="C99" s="167"/>
      <c r="D99" s="163">
        <f t="shared" si="1"/>
        <v>0</v>
      </c>
      <c r="E99" s="167"/>
      <c r="F99" s="164">
        <f t="shared" si="2"/>
        <v>0</v>
      </c>
      <c r="G99" s="158">
        <f t="shared" si="3"/>
        <v>0</v>
      </c>
      <c r="H99" s="165">
        <f t="shared" si="4"/>
        <v>0</v>
      </c>
      <c r="I99" s="146"/>
      <c r="J99" s="146"/>
      <c r="K99" s="160"/>
      <c r="L99" s="160"/>
      <c r="M99" s="146"/>
      <c r="N99" s="146"/>
      <c r="O99" s="146"/>
      <c r="P99" s="146"/>
      <c r="Q99" s="146"/>
      <c r="R99" s="146"/>
      <c r="S99" s="168"/>
      <c r="T99" s="168"/>
      <c r="U99" s="168"/>
      <c r="V99" s="168"/>
      <c r="W99" s="168"/>
      <c r="X99" s="168"/>
      <c r="Y99" s="168"/>
      <c r="Z99" s="169"/>
      <c r="AA99" s="4"/>
      <c r="AB99" s="4"/>
      <c r="AC99" s="4"/>
      <c r="AD99" s="4"/>
      <c r="AE99" s="4"/>
      <c r="AF99" s="4"/>
      <c r="AG99" s="4"/>
      <c r="AH99" s="4"/>
      <c r="AI99" s="4"/>
      <c r="AJ99" s="4"/>
      <c r="AK99" s="4"/>
      <c r="AL99" s="4"/>
      <c r="AM99" s="4"/>
      <c r="AN99" s="4"/>
      <c r="AO99" s="4"/>
      <c r="AP99" s="4"/>
      <c r="AQ99" s="4"/>
      <c r="AR99" s="4"/>
      <c r="AS99" s="4"/>
      <c r="AT99" s="4"/>
      <c r="AU99" s="4"/>
      <c r="AV99" s="4"/>
      <c r="AW99" s="4"/>
    </row>
    <row r="100" spans="1:49" s="5" customFormat="1" ht="15.75">
      <c r="A100" s="170"/>
      <c r="B100" s="161"/>
      <c r="C100" s="167"/>
      <c r="D100" s="163">
        <f t="shared" si="1"/>
        <v>0</v>
      </c>
      <c r="E100" s="167"/>
      <c r="F100" s="164">
        <f t="shared" si="2"/>
        <v>0</v>
      </c>
      <c r="G100" s="158">
        <f t="shared" si="3"/>
        <v>0</v>
      </c>
      <c r="H100" s="165">
        <f t="shared" si="4"/>
        <v>0</v>
      </c>
      <c r="I100" s="146"/>
      <c r="J100" s="146"/>
      <c r="K100" s="160"/>
      <c r="L100" s="160"/>
      <c r="M100" s="146"/>
      <c r="N100" s="146"/>
      <c r="O100" s="146"/>
      <c r="P100" s="146"/>
      <c r="Q100" s="146"/>
      <c r="R100" s="146"/>
      <c r="S100" s="168"/>
      <c r="T100" s="168"/>
      <c r="U100" s="168"/>
      <c r="V100" s="168"/>
      <c r="W100" s="168"/>
      <c r="X100" s="168"/>
      <c r="Y100" s="168"/>
      <c r="Z100" s="169"/>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s="5" customFormat="1" ht="15.75">
      <c r="A101" s="170"/>
      <c r="B101" s="161"/>
      <c r="C101" s="167"/>
      <c r="D101" s="163">
        <f t="shared" si="1"/>
        <v>0</v>
      </c>
      <c r="E101" s="167"/>
      <c r="F101" s="164">
        <f t="shared" si="2"/>
        <v>0</v>
      </c>
      <c r="G101" s="158">
        <f t="shared" si="3"/>
        <v>0</v>
      </c>
      <c r="H101" s="165">
        <f t="shared" si="4"/>
        <v>0</v>
      </c>
      <c r="I101" s="146"/>
      <c r="J101" s="146"/>
      <c r="K101" s="160"/>
      <c r="L101" s="160"/>
      <c r="M101" s="146"/>
      <c r="N101" s="146"/>
      <c r="O101" s="146"/>
      <c r="P101" s="146"/>
      <c r="Q101" s="146"/>
      <c r="R101" s="146"/>
      <c r="S101" s="168"/>
      <c r="T101" s="168"/>
      <c r="U101" s="168"/>
      <c r="V101" s="168"/>
      <c r="W101" s="168"/>
      <c r="X101" s="168"/>
      <c r="Y101" s="168"/>
      <c r="Z101" s="169"/>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s="5" customFormat="1" ht="15.75">
      <c r="A102" s="170"/>
      <c r="B102" s="161"/>
      <c r="C102" s="167"/>
      <c r="D102" s="163">
        <f t="shared" si="1"/>
        <v>0</v>
      </c>
      <c r="E102" s="167"/>
      <c r="F102" s="164">
        <f t="shared" si="2"/>
        <v>0</v>
      </c>
      <c r="G102" s="158">
        <f t="shared" si="3"/>
        <v>0</v>
      </c>
      <c r="H102" s="165">
        <f t="shared" si="4"/>
        <v>0</v>
      </c>
      <c r="I102" s="146"/>
      <c r="J102" s="146"/>
      <c r="K102" s="160"/>
      <c r="L102" s="160"/>
      <c r="M102" s="146"/>
      <c r="N102" s="146"/>
      <c r="O102" s="146"/>
      <c r="P102" s="146"/>
      <c r="Q102" s="146"/>
      <c r="R102" s="146"/>
      <c r="S102" s="168"/>
      <c r="T102" s="168"/>
      <c r="U102" s="168"/>
      <c r="V102" s="168"/>
      <c r="W102" s="168"/>
      <c r="X102" s="168"/>
      <c r="Y102" s="168"/>
      <c r="Z102" s="169"/>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s="5" customFormat="1" ht="15.75">
      <c r="A103" s="170"/>
      <c r="B103" s="161"/>
      <c r="C103" s="167"/>
      <c r="D103" s="163">
        <f t="shared" si="1"/>
        <v>0</v>
      </c>
      <c r="E103" s="167"/>
      <c r="F103" s="164">
        <f t="shared" si="2"/>
        <v>0</v>
      </c>
      <c r="G103" s="158">
        <f t="shared" si="3"/>
        <v>0</v>
      </c>
      <c r="H103" s="165">
        <f t="shared" si="4"/>
        <v>0</v>
      </c>
      <c r="I103" s="146"/>
      <c r="J103" s="146"/>
      <c r="K103" s="160"/>
      <c r="L103" s="160"/>
      <c r="M103" s="146"/>
      <c r="N103" s="146"/>
      <c r="O103" s="146"/>
      <c r="P103" s="146"/>
      <c r="Q103" s="146"/>
      <c r="R103" s="146"/>
      <c r="S103" s="168"/>
      <c r="T103" s="168"/>
      <c r="U103" s="168"/>
      <c r="V103" s="168"/>
      <c r="W103" s="168"/>
      <c r="X103" s="168"/>
      <c r="Y103" s="168"/>
      <c r="Z103" s="169"/>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s="5" customFormat="1" ht="15.75">
      <c r="A104" s="170"/>
      <c r="B104" s="161"/>
      <c r="C104" s="167"/>
      <c r="D104" s="163">
        <f t="shared" si="1"/>
        <v>0</v>
      </c>
      <c r="E104" s="167"/>
      <c r="F104" s="164">
        <f t="shared" si="2"/>
        <v>0</v>
      </c>
      <c r="G104" s="158">
        <f t="shared" si="3"/>
        <v>0</v>
      </c>
      <c r="H104" s="165">
        <f t="shared" si="4"/>
        <v>0</v>
      </c>
      <c r="I104" s="146"/>
      <c r="J104" s="146"/>
      <c r="K104" s="160"/>
      <c r="L104" s="160"/>
      <c r="M104" s="146"/>
      <c r="N104" s="146"/>
      <c r="O104" s="146"/>
      <c r="P104" s="146"/>
      <c r="Q104" s="146"/>
      <c r="R104" s="146"/>
      <c r="S104" s="168"/>
      <c r="T104" s="168"/>
      <c r="U104" s="168"/>
      <c r="V104" s="168"/>
      <c r="W104" s="168"/>
      <c r="X104" s="168"/>
      <c r="Y104" s="168"/>
      <c r="Z104" s="169"/>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s="61" customFormat="1" ht="21" customHeight="1" thickBot="1">
      <c r="A105" s="171"/>
      <c r="B105" s="172"/>
      <c r="C105" s="173"/>
      <c r="D105" s="163">
        <f t="shared" si="1"/>
        <v>0</v>
      </c>
      <c r="E105" s="173"/>
      <c r="F105" s="174">
        <f t="shared" si="2"/>
        <v>0</v>
      </c>
      <c r="G105" s="158">
        <f t="shared" si="3"/>
        <v>0</v>
      </c>
      <c r="H105" s="175">
        <f t="shared" si="4"/>
        <v>0</v>
      </c>
      <c r="I105" s="148"/>
      <c r="J105" s="148"/>
      <c r="K105" s="176"/>
      <c r="L105" s="160"/>
      <c r="M105" s="147"/>
      <c r="N105" s="7"/>
      <c r="O105" s="7"/>
      <c r="P105" s="7"/>
      <c r="Q105" s="7"/>
      <c r="R105" s="148"/>
      <c r="S105" s="149"/>
      <c r="T105" s="149"/>
      <c r="U105" s="149"/>
      <c r="V105" s="149"/>
      <c r="W105" s="149"/>
      <c r="X105" s="149"/>
      <c r="Y105" s="149"/>
      <c r="Z105" s="150"/>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row>
    <row r="106" spans="1:49" s="5" customFormat="1" ht="24.75" customHeight="1" thickBot="1">
      <c r="A106" s="177" t="s">
        <v>11</v>
      </c>
      <c r="B106" s="178"/>
      <c r="C106" s="179">
        <f aca="true" t="shared" si="5" ref="C106:H106">SUM(C96:C105)</f>
        <v>72.2</v>
      </c>
      <c r="D106" s="180">
        <f t="shared" si="5"/>
        <v>0</v>
      </c>
      <c r="E106" s="181">
        <f t="shared" si="5"/>
        <v>647</v>
      </c>
      <c r="F106" s="182">
        <f t="shared" si="5"/>
        <v>0</v>
      </c>
      <c r="G106" s="183">
        <f t="shared" si="5"/>
        <v>647</v>
      </c>
      <c r="H106" s="184">
        <f t="shared" si="5"/>
        <v>0</v>
      </c>
      <c r="I106" s="146"/>
      <c r="J106" s="146"/>
      <c r="K106" s="185"/>
      <c r="L106" s="185"/>
      <c r="M106" s="146"/>
      <c r="N106" s="146"/>
      <c r="O106" s="146"/>
      <c r="P106" s="146"/>
      <c r="Q106" s="146"/>
      <c r="R106" s="146"/>
      <c r="S106" s="168"/>
      <c r="T106" s="168"/>
      <c r="U106" s="168"/>
      <c r="V106" s="168"/>
      <c r="W106" s="168"/>
      <c r="X106" s="168"/>
      <c r="Y106" s="168"/>
      <c r="Z106" s="169"/>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s="5" customFormat="1" ht="9.75" customHeight="1">
      <c r="A107" s="144"/>
      <c r="B107" s="186"/>
      <c r="C107" s="186"/>
      <c r="D107" s="186"/>
      <c r="E107" s="60"/>
      <c r="F107" s="187"/>
      <c r="G107" s="60"/>
      <c r="H107" s="68"/>
      <c r="I107" s="68"/>
      <c r="J107" s="68"/>
      <c r="K107" s="185"/>
      <c r="L107" s="185"/>
      <c r="M107" s="146"/>
      <c r="N107" s="146"/>
      <c r="O107" s="146"/>
      <c r="P107" s="146"/>
      <c r="Q107" s="146"/>
      <c r="R107" s="146"/>
      <c r="S107" s="168"/>
      <c r="T107" s="168"/>
      <c r="U107" s="168"/>
      <c r="V107" s="168"/>
      <c r="W107" s="168"/>
      <c r="X107" s="168"/>
      <c r="Y107" s="168"/>
      <c r="Z107" s="169"/>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s="5" customFormat="1" ht="19.5" customHeight="1">
      <c r="A108" s="446" t="s">
        <v>65</v>
      </c>
      <c r="B108" s="447"/>
      <c r="C108" s="447"/>
      <c r="D108" s="447"/>
      <c r="E108" s="447"/>
      <c r="F108" s="447"/>
      <c r="G108" s="447"/>
      <c r="H108" s="146"/>
      <c r="I108" s="146"/>
      <c r="J108" s="146"/>
      <c r="K108" s="176"/>
      <c r="L108" s="176"/>
      <c r="M108" s="146"/>
      <c r="N108" s="146"/>
      <c r="O108" s="146"/>
      <c r="P108" s="146"/>
      <c r="Q108" s="146"/>
      <c r="R108" s="146"/>
      <c r="S108" s="168"/>
      <c r="T108" s="168"/>
      <c r="U108" s="168"/>
      <c r="V108" s="168"/>
      <c r="W108" s="168"/>
      <c r="X108" s="168"/>
      <c r="Y108" s="168"/>
      <c r="Z108" s="169"/>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s="5" customFormat="1" ht="19.5" customHeight="1">
      <c r="A109" s="299" t="s">
        <v>66</v>
      </c>
      <c r="B109" s="188">
        <f>D106</f>
        <v>0</v>
      </c>
      <c r="C109" s="189" t="s">
        <v>67</v>
      </c>
      <c r="D109" s="189"/>
      <c r="E109" s="146"/>
      <c r="F109" s="75"/>
      <c r="G109" s="139"/>
      <c r="H109" s="187"/>
      <c r="I109" s="74"/>
      <c r="J109" s="68"/>
      <c r="K109" s="176"/>
      <c r="L109" s="176"/>
      <c r="M109" s="146"/>
      <c r="N109" s="146"/>
      <c r="O109" s="146"/>
      <c r="P109" s="146"/>
      <c r="Q109" s="146"/>
      <c r="R109" s="146"/>
      <c r="S109" s="168"/>
      <c r="T109" s="168"/>
      <c r="U109" s="168"/>
      <c r="V109" s="168"/>
      <c r="W109" s="168"/>
      <c r="X109" s="168"/>
      <c r="Y109" s="168"/>
      <c r="Z109" s="169"/>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s="5" customFormat="1" ht="19.5" customHeight="1">
      <c r="A110" s="252" t="s">
        <v>68</v>
      </c>
      <c r="B110" s="191">
        <f>H106</f>
        <v>0</v>
      </c>
      <c r="C110" s="192" t="s">
        <v>69</v>
      </c>
      <c r="D110" s="192"/>
      <c r="E110" s="146"/>
      <c r="F110" s="75"/>
      <c r="G110" s="139"/>
      <c r="H110" s="187"/>
      <c r="I110" s="74"/>
      <c r="J110" s="68"/>
      <c r="K110" s="176"/>
      <c r="L110" s="176"/>
      <c r="M110" s="146"/>
      <c r="N110" s="146"/>
      <c r="O110" s="146"/>
      <c r="P110" s="146"/>
      <c r="Q110" s="146"/>
      <c r="R110" s="146"/>
      <c r="S110" s="168"/>
      <c r="T110" s="168"/>
      <c r="U110" s="168"/>
      <c r="V110" s="168"/>
      <c r="W110" s="168"/>
      <c r="X110" s="168"/>
      <c r="Y110" s="168"/>
      <c r="Z110" s="169"/>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s="5" customFormat="1" ht="19.5" customHeight="1">
      <c r="A111" s="15" t="s">
        <v>70</v>
      </c>
      <c r="B111" s="140"/>
      <c r="C111" s="140"/>
      <c r="D111" s="140"/>
      <c r="E111" s="194" t="e">
        <f>SUM(C117/D106)</f>
        <v>#DIV/0!</v>
      </c>
      <c r="F111" s="425" t="s">
        <v>111</v>
      </c>
      <c r="G111" s="426"/>
      <c r="H111" s="84" t="s">
        <v>71</v>
      </c>
      <c r="J111" s="195"/>
      <c r="K111" s="195"/>
      <c r="L111" s="195"/>
      <c r="M111" s="195"/>
      <c r="N111" s="146"/>
      <c r="O111" s="146"/>
      <c r="P111" s="146"/>
      <c r="Q111" s="146"/>
      <c r="R111" s="146"/>
      <c r="S111" s="168"/>
      <c r="T111" s="168"/>
      <c r="U111" s="168"/>
      <c r="V111" s="168"/>
      <c r="W111" s="168"/>
      <c r="X111" s="168"/>
      <c r="Y111" s="168"/>
      <c r="Z111" s="169"/>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s="5" customFormat="1" ht="15.75" customHeight="1">
      <c r="A112" s="144"/>
      <c r="B112" s="145"/>
      <c r="C112" s="145"/>
      <c r="D112" s="145"/>
      <c r="E112" s="60"/>
      <c r="F112" s="196"/>
      <c r="G112" s="84" t="s">
        <v>177</v>
      </c>
      <c r="H112" s="366"/>
      <c r="I112" s="237"/>
      <c r="J112" s="85"/>
      <c r="K112" s="85"/>
      <c r="L112" s="84"/>
      <c r="M112" s="84"/>
      <c r="N112" s="84"/>
      <c r="O112" s="84"/>
      <c r="P112" s="84"/>
      <c r="Q112" s="84"/>
      <c r="R112" s="146"/>
      <c r="S112" s="168"/>
      <c r="T112" s="168"/>
      <c r="U112" s="168"/>
      <c r="V112" s="168"/>
      <c r="W112" s="168"/>
      <c r="X112" s="168"/>
      <c r="Y112" s="168"/>
      <c r="Z112" s="169"/>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26" s="199" customFormat="1" ht="28.5" customHeight="1">
      <c r="A113" s="383" t="s">
        <v>78</v>
      </c>
      <c r="B113" s="448"/>
      <c r="C113" s="448"/>
      <c r="D113" s="448"/>
      <c r="E113" s="448"/>
      <c r="F113" s="448"/>
      <c r="G113" s="448"/>
      <c r="H113" s="448"/>
      <c r="I113" s="448"/>
      <c r="J113" s="448"/>
      <c r="K113" s="448"/>
      <c r="L113" s="448"/>
      <c r="M113" s="197"/>
      <c r="N113" s="197"/>
      <c r="O113" s="197"/>
      <c r="P113" s="197"/>
      <c r="Q113" s="197"/>
      <c r="R113" s="197"/>
      <c r="S113" s="314"/>
      <c r="T113" s="197"/>
      <c r="U113" s="197"/>
      <c r="V113" s="197"/>
      <c r="W113" s="197"/>
      <c r="X113" s="197"/>
      <c r="Y113" s="197"/>
      <c r="Z113" s="198"/>
    </row>
    <row r="114" spans="1:49" s="61" customFormat="1" ht="33" customHeight="1">
      <c r="A114" s="427" t="s">
        <v>178</v>
      </c>
      <c r="B114" s="524"/>
      <c r="C114" s="524"/>
      <c r="D114" s="524"/>
      <c r="E114" s="524"/>
      <c r="F114" s="524"/>
      <c r="G114" s="524"/>
      <c r="H114" s="524"/>
      <c r="I114" s="524"/>
      <c r="J114" s="524"/>
      <c r="K114" s="524"/>
      <c r="L114" s="524"/>
      <c r="M114" s="524"/>
      <c r="N114" s="524"/>
      <c r="O114" s="524"/>
      <c r="P114" s="524"/>
      <c r="Q114" s="524"/>
      <c r="R114" s="524"/>
      <c r="S114" s="524"/>
      <c r="T114" s="524"/>
      <c r="U114" s="524"/>
      <c r="V114" s="524"/>
      <c r="W114" s="524"/>
      <c r="X114" s="524"/>
      <c r="Y114" s="524"/>
      <c r="Z114" s="525"/>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row>
    <row r="115" spans="1:49" s="61" customFormat="1" ht="3.75" customHeight="1">
      <c r="A115" s="200"/>
      <c r="B115" s="148"/>
      <c r="C115" s="148"/>
      <c r="D115" s="148"/>
      <c r="E115" s="148"/>
      <c r="F115" s="148"/>
      <c r="G115" s="148"/>
      <c r="H115" s="148"/>
      <c r="I115" s="148"/>
      <c r="J115" s="148"/>
      <c r="K115" s="148"/>
      <c r="L115" s="148"/>
      <c r="M115" s="148"/>
      <c r="N115" s="148"/>
      <c r="O115" s="148"/>
      <c r="P115" s="148"/>
      <c r="Q115" s="148"/>
      <c r="R115" s="148"/>
      <c r="S115" s="149"/>
      <c r="T115" s="149"/>
      <c r="U115" s="149"/>
      <c r="V115" s="149"/>
      <c r="W115" s="149"/>
      <c r="X115" s="149"/>
      <c r="Y115" s="149"/>
      <c r="Z115" s="150"/>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row>
    <row r="116" spans="1:49" ht="15">
      <c r="A116" s="6"/>
      <c r="B116" s="146"/>
      <c r="C116" s="201" t="s">
        <v>30</v>
      </c>
      <c r="D116" s="201" t="s">
        <v>31</v>
      </c>
      <c r="E116" s="201" t="s">
        <v>32</v>
      </c>
      <c r="F116" s="201" t="s">
        <v>33</v>
      </c>
      <c r="G116" s="201" t="s">
        <v>34</v>
      </c>
      <c r="H116" s="201" t="s">
        <v>35</v>
      </c>
      <c r="I116" s="202" t="s">
        <v>36</v>
      </c>
      <c r="J116" s="202" t="s">
        <v>37</v>
      </c>
      <c r="K116" s="202" t="s">
        <v>38</v>
      </c>
      <c r="L116" s="202" t="s">
        <v>39</v>
      </c>
      <c r="M116" s="202" t="s">
        <v>40</v>
      </c>
      <c r="N116" s="202" t="s">
        <v>52</v>
      </c>
      <c r="O116" s="202" t="s">
        <v>51</v>
      </c>
      <c r="P116" s="202" t="s">
        <v>50</v>
      </c>
      <c r="Q116" s="203" t="s">
        <v>49</v>
      </c>
      <c r="R116" s="203" t="s">
        <v>48</v>
      </c>
      <c r="S116" s="203" t="s">
        <v>47</v>
      </c>
      <c r="T116" s="203" t="s">
        <v>46</v>
      </c>
      <c r="U116" s="203" t="s">
        <v>45</v>
      </c>
      <c r="V116" s="203" t="s">
        <v>44</v>
      </c>
      <c r="W116" s="203" t="s">
        <v>43</v>
      </c>
      <c r="X116" s="203" t="s">
        <v>42</v>
      </c>
      <c r="Y116" s="203" t="s">
        <v>41</v>
      </c>
      <c r="Z116" s="204" t="s">
        <v>75</v>
      </c>
      <c r="AA116" s="70"/>
      <c r="AB116" s="70"/>
      <c r="AC116" s="70"/>
      <c r="AD116" s="70"/>
      <c r="AE116" s="70"/>
      <c r="AF116" s="70"/>
      <c r="AG116" s="10"/>
      <c r="AH116" s="10"/>
      <c r="AI116" s="10"/>
      <c r="AJ116" s="10"/>
      <c r="AK116" s="10"/>
      <c r="AL116" s="10"/>
      <c r="AM116" s="10"/>
      <c r="AN116" s="10"/>
      <c r="AO116" s="10"/>
      <c r="AP116" s="10"/>
      <c r="AQ116" s="10"/>
      <c r="AR116" s="10"/>
      <c r="AS116" s="10"/>
      <c r="AT116" s="10"/>
      <c r="AU116" s="10"/>
      <c r="AV116" s="10"/>
      <c r="AW116" s="10"/>
    </row>
    <row r="117" spans="1:49" s="31" customFormat="1" ht="15">
      <c r="A117" s="15"/>
      <c r="B117" s="245" t="s">
        <v>12</v>
      </c>
      <c r="C117" s="205"/>
      <c r="D117" s="206">
        <f>SUM(C117-C118)+C119</f>
        <v>0</v>
      </c>
      <c r="E117" s="206">
        <f aca="true" t="shared" si="6" ref="E117:Z117">SUM(D117-C118)+D119</f>
        <v>0</v>
      </c>
      <c r="F117" s="206">
        <f t="shared" si="6"/>
        <v>0</v>
      </c>
      <c r="G117" s="206">
        <f t="shared" si="6"/>
        <v>0</v>
      </c>
      <c r="H117" s="206">
        <f t="shared" si="6"/>
        <v>0</v>
      </c>
      <c r="I117" s="206">
        <f t="shared" si="6"/>
        <v>0</v>
      </c>
      <c r="J117" s="206">
        <f t="shared" si="6"/>
        <v>0</v>
      </c>
      <c r="K117" s="206">
        <f t="shared" si="6"/>
        <v>0</v>
      </c>
      <c r="L117" s="206">
        <f t="shared" si="6"/>
        <v>0</v>
      </c>
      <c r="M117" s="206">
        <f t="shared" si="6"/>
        <v>0</v>
      </c>
      <c r="N117" s="206">
        <f t="shared" si="6"/>
        <v>0</v>
      </c>
      <c r="O117" s="206">
        <f t="shared" si="6"/>
        <v>0</v>
      </c>
      <c r="P117" s="206">
        <f t="shared" si="6"/>
        <v>0</v>
      </c>
      <c r="Q117" s="207">
        <f t="shared" si="6"/>
        <v>0</v>
      </c>
      <c r="R117" s="207">
        <f t="shared" si="6"/>
        <v>0</v>
      </c>
      <c r="S117" s="207">
        <f t="shared" si="6"/>
        <v>0</v>
      </c>
      <c r="T117" s="207">
        <f t="shared" si="6"/>
        <v>0</v>
      </c>
      <c r="U117" s="207">
        <f t="shared" si="6"/>
        <v>0</v>
      </c>
      <c r="V117" s="207">
        <f t="shared" si="6"/>
        <v>0</v>
      </c>
      <c r="W117" s="207">
        <f t="shared" si="6"/>
        <v>0</v>
      </c>
      <c r="X117" s="207">
        <f t="shared" si="6"/>
        <v>0</v>
      </c>
      <c r="Y117" s="207">
        <f t="shared" si="6"/>
        <v>0</v>
      </c>
      <c r="Z117" s="208">
        <f t="shared" si="6"/>
        <v>0</v>
      </c>
      <c r="AA117" s="209"/>
      <c r="AB117" s="209"/>
      <c r="AC117" s="209"/>
      <c r="AD117" s="209"/>
      <c r="AE117" s="209"/>
      <c r="AF117" s="209"/>
      <c r="AG117" s="30"/>
      <c r="AH117" s="30"/>
      <c r="AI117" s="30"/>
      <c r="AJ117" s="30"/>
      <c r="AK117" s="30"/>
      <c r="AL117" s="30"/>
      <c r="AM117" s="30"/>
      <c r="AN117" s="30"/>
      <c r="AO117" s="30"/>
      <c r="AP117" s="30"/>
      <c r="AQ117" s="30"/>
      <c r="AR117" s="30"/>
      <c r="AS117" s="30"/>
      <c r="AT117" s="30"/>
      <c r="AU117" s="30"/>
      <c r="AV117" s="30"/>
      <c r="AW117" s="30"/>
    </row>
    <row r="118" spans="1:49" s="31" customFormat="1" ht="15">
      <c r="A118" s="15"/>
      <c r="B118" s="246" t="s">
        <v>73</v>
      </c>
      <c r="C118" s="210">
        <f aca="true" t="shared" si="7" ref="C118:Z118">D85</f>
        <v>0</v>
      </c>
      <c r="D118" s="210">
        <f t="shared" si="7"/>
        <v>0</v>
      </c>
      <c r="E118" s="210">
        <f t="shared" si="7"/>
        <v>0</v>
      </c>
      <c r="F118" s="210">
        <f t="shared" si="7"/>
        <v>0</v>
      </c>
      <c r="G118" s="210">
        <f t="shared" si="7"/>
        <v>0</v>
      </c>
      <c r="H118" s="210">
        <f t="shared" si="7"/>
        <v>0</v>
      </c>
      <c r="I118" s="210">
        <f t="shared" si="7"/>
        <v>0</v>
      </c>
      <c r="J118" s="210">
        <f t="shared" si="7"/>
        <v>0</v>
      </c>
      <c r="K118" s="210">
        <f t="shared" si="7"/>
        <v>0</v>
      </c>
      <c r="L118" s="210">
        <f t="shared" si="7"/>
        <v>0</v>
      </c>
      <c r="M118" s="210">
        <f t="shared" si="7"/>
        <v>0</v>
      </c>
      <c r="N118" s="210">
        <f t="shared" si="7"/>
        <v>0</v>
      </c>
      <c r="O118" s="210">
        <f t="shared" si="7"/>
        <v>0</v>
      </c>
      <c r="P118" s="211">
        <f t="shared" si="7"/>
        <v>0</v>
      </c>
      <c r="Q118" s="211">
        <f t="shared" si="7"/>
        <v>0</v>
      </c>
      <c r="R118" s="211">
        <f t="shared" si="7"/>
        <v>0</v>
      </c>
      <c r="S118" s="211">
        <f t="shared" si="7"/>
        <v>0</v>
      </c>
      <c r="T118" s="211">
        <f t="shared" si="7"/>
        <v>0</v>
      </c>
      <c r="U118" s="211">
        <f t="shared" si="7"/>
        <v>0</v>
      </c>
      <c r="V118" s="211">
        <f t="shared" si="7"/>
        <v>0</v>
      </c>
      <c r="W118" s="211">
        <f t="shared" si="7"/>
        <v>0</v>
      </c>
      <c r="X118" s="211">
        <f t="shared" si="7"/>
        <v>0</v>
      </c>
      <c r="Y118" s="212">
        <f t="shared" si="7"/>
        <v>0</v>
      </c>
      <c r="Z118" s="212">
        <f t="shared" si="7"/>
        <v>0</v>
      </c>
      <c r="AA118" s="209"/>
      <c r="AB118" s="209"/>
      <c r="AC118" s="209"/>
      <c r="AD118" s="209"/>
      <c r="AE118" s="209"/>
      <c r="AF118" s="209"/>
      <c r="AG118" s="30"/>
      <c r="AH118" s="30"/>
      <c r="AI118" s="30"/>
      <c r="AJ118" s="30"/>
      <c r="AK118" s="30"/>
      <c r="AL118" s="30"/>
      <c r="AM118" s="30"/>
      <c r="AN118" s="30"/>
      <c r="AO118" s="30"/>
      <c r="AP118" s="30"/>
      <c r="AQ118" s="30"/>
      <c r="AR118" s="30"/>
      <c r="AS118" s="30"/>
      <c r="AT118" s="30"/>
      <c r="AU118" s="30"/>
      <c r="AV118" s="30"/>
      <c r="AW118" s="30"/>
    </row>
    <row r="119" spans="1:49" s="31" customFormat="1" ht="15">
      <c r="A119" s="15"/>
      <c r="B119" s="247" t="s">
        <v>74</v>
      </c>
      <c r="C119" s="213">
        <f aca="true" t="shared" si="8" ref="C119:Z119">$D$106</f>
        <v>0</v>
      </c>
      <c r="D119" s="213">
        <f t="shared" si="8"/>
        <v>0</v>
      </c>
      <c r="E119" s="213">
        <f t="shared" si="8"/>
        <v>0</v>
      </c>
      <c r="F119" s="213">
        <f t="shared" si="8"/>
        <v>0</v>
      </c>
      <c r="G119" s="213">
        <f t="shared" si="8"/>
        <v>0</v>
      </c>
      <c r="H119" s="213">
        <f t="shared" si="8"/>
        <v>0</v>
      </c>
      <c r="I119" s="213">
        <f t="shared" si="8"/>
        <v>0</v>
      </c>
      <c r="J119" s="213">
        <f t="shared" si="8"/>
        <v>0</v>
      </c>
      <c r="K119" s="213">
        <f t="shared" si="8"/>
        <v>0</v>
      </c>
      <c r="L119" s="213">
        <f t="shared" si="8"/>
        <v>0</v>
      </c>
      <c r="M119" s="213">
        <f t="shared" si="8"/>
        <v>0</v>
      </c>
      <c r="N119" s="213">
        <f t="shared" si="8"/>
        <v>0</v>
      </c>
      <c r="O119" s="213">
        <f t="shared" si="8"/>
        <v>0</v>
      </c>
      <c r="P119" s="213">
        <f t="shared" si="8"/>
        <v>0</v>
      </c>
      <c r="Q119" s="214">
        <f t="shared" si="8"/>
        <v>0</v>
      </c>
      <c r="R119" s="214">
        <f t="shared" si="8"/>
        <v>0</v>
      </c>
      <c r="S119" s="214">
        <f t="shared" si="8"/>
        <v>0</v>
      </c>
      <c r="T119" s="214">
        <f t="shared" si="8"/>
        <v>0</v>
      </c>
      <c r="U119" s="214">
        <f t="shared" si="8"/>
        <v>0</v>
      </c>
      <c r="V119" s="214">
        <f t="shared" si="8"/>
        <v>0</v>
      </c>
      <c r="W119" s="214">
        <f t="shared" si="8"/>
        <v>0</v>
      </c>
      <c r="X119" s="214">
        <f t="shared" si="8"/>
        <v>0</v>
      </c>
      <c r="Y119" s="214">
        <f t="shared" si="8"/>
        <v>0</v>
      </c>
      <c r="Z119" s="215">
        <f t="shared" si="8"/>
        <v>0</v>
      </c>
      <c r="AA119" s="209"/>
      <c r="AB119" s="209"/>
      <c r="AC119" s="209"/>
      <c r="AD119" s="209"/>
      <c r="AE119" s="209"/>
      <c r="AF119" s="209"/>
      <c r="AG119" s="30"/>
      <c r="AH119" s="30"/>
      <c r="AI119" s="30"/>
      <c r="AJ119" s="30"/>
      <c r="AK119" s="30"/>
      <c r="AL119" s="30"/>
      <c r="AM119" s="30"/>
      <c r="AN119" s="30"/>
      <c r="AO119" s="30"/>
      <c r="AP119" s="30"/>
      <c r="AQ119" s="30"/>
      <c r="AR119" s="30"/>
      <c r="AS119" s="30"/>
      <c r="AT119" s="30"/>
      <c r="AU119" s="30"/>
      <c r="AV119" s="30"/>
      <c r="AW119" s="30"/>
    </row>
    <row r="120" spans="1:49" s="31" customFormat="1" ht="15">
      <c r="A120" s="446" t="s">
        <v>76</v>
      </c>
      <c r="B120" s="449"/>
      <c r="C120" s="449"/>
      <c r="D120" s="449"/>
      <c r="E120" s="449"/>
      <c r="F120" s="449"/>
      <c r="G120" s="449"/>
      <c r="H120" s="449"/>
      <c r="I120" s="449"/>
      <c r="J120" s="449"/>
      <c r="K120" s="449"/>
      <c r="L120" s="449"/>
      <c r="M120" s="449"/>
      <c r="N120" s="449"/>
      <c r="O120" s="139"/>
      <c r="P120" s="139"/>
      <c r="Q120" s="139"/>
      <c r="R120" s="140"/>
      <c r="S120" s="141"/>
      <c r="T120" s="141"/>
      <c r="U120" s="141"/>
      <c r="V120" s="141"/>
      <c r="W120" s="141"/>
      <c r="X120" s="141"/>
      <c r="Y120" s="141"/>
      <c r="Z120" s="142"/>
      <c r="AA120" s="209"/>
      <c r="AB120" s="209"/>
      <c r="AC120" s="209"/>
      <c r="AD120" s="209"/>
      <c r="AE120" s="209"/>
      <c r="AF120" s="209"/>
      <c r="AG120" s="30"/>
      <c r="AH120" s="30"/>
      <c r="AI120" s="30"/>
      <c r="AJ120" s="30"/>
      <c r="AK120" s="30"/>
      <c r="AL120" s="30"/>
      <c r="AM120" s="30"/>
      <c r="AN120" s="30"/>
      <c r="AO120" s="30"/>
      <c r="AP120" s="30"/>
      <c r="AQ120" s="30"/>
      <c r="AR120" s="30"/>
      <c r="AS120" s="30"/>
      <c r="AT120" s="30"/>
      <c r="AU120" s="30"/>
      <c r="AV120" s="30"/>
      <c r="AW120" s="30"/>
    </row>
    <row r="121" spans="1:49" s="31" customFormat="1" ht="15">
      <c r="A121" s="450" t="s">
        <v>112</v>
      </c>
      <c r="B121" s="451"/>
      <c r="C121" s="451"/>
      <c r="D121" s="451"/>
      <c r="E121" s="451"/>
      <c r="F121" s="451"/>
      <c r="G121" s="451"/>
      <c r="H121" s="451"/>
      <c r="I121" s="451"/>
      <c r="J121" s="451"/>
      <c r="K121" s="451"/>
      <c r="L121" s="451"/>
      <c r="M121" s="451"/>
      <c r="N121" s="451"/>
      <c r="O121" s="216"/>
      <c r="P121" s="216"/>
      <c r="Q121" s="216"/>
      <c r="R121" s="140"/>
      <c r="S121" s="141"/>
      <c r="T121" s="141"/>
      <c r="U121" s="141"/>
      <c r="V121" s="141"/>
      <c r="W121" s="141"/>
      <c r="X121" s="141"/>
      <c r="Y121" s="141"/>
      <c r="Z121" s="142"/>
      <c r="AA121" s="209"/>
      <c r="AB121" s="209"/>
      <c r="AC121" s="209"/>
      <c r="AD121" s="209"/>
      <c r="AE121" s="209"/>
      <c r="AF121" s="209"/>
      <c r="AG121" s="30"/>
      <c r="AH121" s="30"/>
      <c r="AI121" s="30"/>
      <c r="AJ121" s="30"/>
      <c r="AK121" s="30"/>
      <c r="AL121" s="30"/>
      <c r="AM121" s="30"/>
      <c r="AN121" s="30"/>
      <c r="AO121" s="30"/>
      <c r="AP121" s="30"/>
      <c r="AQ121" s="30"/>
      <c r="AR121" s="30"/>
      <c r="AS121" s="30"/>
      <c r="AT121" s="30"/>
      <c r="AU121" s="30"/>
      <c r="AV121" s="30"/>
      <c r="AW121" s="30"/>
    </row>
    <row r="122" spans="1:49" s="31" customFormat="1" ht="15">
      <c r="A122" s="411" t="s">
        <v>120</v>
      </c>
      <c r="B122" s="412"/>
      <c r="C122" s="412"/>
      <c r="D122" s="412"/>
      <c r="E122" s="412"/>
      <c r="F122" s="412"/>
      <c r="G122" s="412"/>
      <c r="H122" s="412"/>
      <c r="I122" s="412"/>
      <c r="J122" s="412"/>
      <c r="K122" s="412"/>
      <c r="L122" s="412"/>
      <c r="M122" s="412"/>
      <c r="N122" s="412"/>
      <c r="O122" s="218"/>
      <c r="P122" s="218"/>
      <c r="Q122" s="218"/>
      <c r="R122" s="140"/>
      <c r="S122" s="141"/>
      <c r="T122" s="141"/>
      <c r="U122" s="141"/>
      <c r="V122" s="141"/>
      <c r="W122" s="141"/>
      <c r="X122" s="141"/>
      <c r="Y122" s="141"/>
      <c r="Z122" s="142"/>
      <c r="AA122" s="209"/>
      <c r="AB122" s="209"/>
      <c r="AC122" s="209"/>
      <c r="AD122" s="209"/>
      <c r="AE122" s="209"/>
      <c r="AF122" s="209"/>
      <c r="AG122" s="30"/>
      <c r="AH122" s="30"/>
      <c r="AI122" s="30"/>
      <c r="AJ122" s="30"/>
      <c r="AK122" s="30"/>
      <c r="AL122" s="30"/>
      <c r="AM122" s="30"/>
      <c r="AN122" s="30"/>
      <c r="AO122" s="30"/>
      <c r="AP122" s="30"/>
      <c r="AQ122" s="30"/>
      <c r="AR122" s="30"/>
      <c r="AS122" s="30"/>
      <c r="AT122" s="30"/>
      <c r="AU122" s="30"/>
      <c r="AV122" s="30"/>
      <c r="AW122" s="30"/>
    </row>
    <row r="123" spans="1:49" s="31" customFormat="1" ht="3" customHeight="1">
      <c r="A123" s="217"/>
      <c r="B123" s="218"/>
      <c r="C123" s="218"/>
      <c r="D123" s="218"/>
      <c r="E123" s="218"/>
      <c r="F123" s="218"/>
      <c r="G123" s="218"/>
      <c r="H123" s="218"/>
      <c r="I123" s="218"/>
      <c r="J123" s="218"/>
      <c r="K123" s="218"/>
      <c r="L123" s="218"/>
      <c r="M123" s="218"/>
      <c r="N123" s="218"/>
      <c r="O123" s="218"/>
      <c r="P123" s="218"/>
      <c r="Q123" s="218"/>
      <c r="R123" s="140"/>
      <c r="S123" s="141"/>
      <c r="T123" s="141"/>
      <c r="U123" s="141"/>
      <c r="V123" s="141"/>
      <c r="W123" s="141"/>
      <c r="X123" s="141"/>
      <c r="Y123" s="141"/>
      <c r="Z123" s="142"/>
      <c r="AA123" s="209"/>
      <c r="AB123" s="209"/>
      <c r="AC123" s="209"/>
      <c r="AD123" s="209"/>
      <c r="AE123" s="209"/>
      <c r="AF123" s="209"/>
      <c r="AG123" s="30"/>
      <c r="AH123" s="30"/>
      <c r="AI123" s="30"/>
      <c r="AJ123" s="30"/>
      <c r="AK123" s="30"/>
      <c r="AL123" s="30"/>
      <c r="AM123" s="30"/>
      <c r="AN123" s="30"/>
      <c r="AO123" s="30"/>
      <c r="AP123" s="30"/>
      <c r="AQ123" s="30"/>
      <c r="AR123" s="30"/>
      <c r="AS123" s="30"/>
      <c r="AT123" s="30"/>
      <c r="AU123" s="30"/>
      <c r="AV123" s="30"/>
      <c r="AW123" s="30"/>
    </row>
    <row r="124" spans="1:49" s="31" customFormat="1" ht="15.75" customHeight="1">
      <c r="A124" s="315" t="s">
        <v>77</v>
      </c>
      <c r="B124" s="316"/>
      <c r="C124" s="316"/>
      <c r="D124" s="316"/>
      <c r="E124" s="316"/>
      <c r="F124" s="316"/>
      <c r="G124" s="316"/>
      <c r="H124" s="316"/>
      <c r="I124" s="316"/>
      <c r="J124" s="316"/>
      <c r="K124" s="316"/>
      <c r="L124" s="316"/>
      <c r="M124" s="317"/>
      <c r="N124" s="317"/>
      <c r="O124" s="141"/>
      <c r="P124" s="141"/>
      <c r="Q124" s="141"/>
      <c r="R124" s="141"/>
      <c r="S124" s="141"/>
      <c r="T124" s="141"/>
      <c r="U124" s="141"/>
      <c r="V124" s="141"/>
      <c r="W124" s="141"/>
      <c r="X124" s="141"/>
      <c r="Y124" s="141"/>
      <c r="Z124" s="142"/>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row>
    <row r="125" spans="1:49" s="31" customFormat="1" ht="18" customHeight="1">
      <c r="A125" s="413" t="s">
        <v>96</v>
      </c>
      <c r="B125" s="414"/>
      <c r="C125" s="414"/>
      <c r="D125" s="414"/>
      <c r="E125" s="414"/>
      <c r="F125" s="414"/>
      <c r="G125" s="414"/>
      <c r="H125" s="414"/>
      <c r="I125" s="414"/>
      <c r="J125" s="414"/>
      <c r="K125" s="414"/>
      <c r="L125" s="414"/>
      <c r="M125" s="317"/>
      <c r="N125" s="317"/>
      <c r="O125" s="141"/>
      <c r="P125" s="141"/>
      <c r="Q125" s="141"/>
      <c r="R125" s="141"/>
      <c r="S125" s="141"/>
      <c r="T125" s="141"/>
      <c r="U125" s="141"/>
      <c r="V125" s="141"/>
      <c r="W125" s="141"/>
      <c r="X125" s="141"/>
      <c r="Y125" s="141"/>
      <c r="Z125" s="141"/>
      <c r="AA125" s="209"/>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row>
    <row r="126" spans="1:49" s="31" customFormat="1" ht="18" customHeight="1">
      <c r="A126" s="413" t="s">
        <v>94</v>
      </c>
      <c r="B126" s="414"/>
      <c r="C126" s="414"/>
      <c r="D126" s="414"/>
      <c r="E126" s="414"/>
      <c r="F126" s="414"/>
      <c r="G126" s="414"/>
      <c r="H126" s="414"/>
      <c r="I126" s="414"/>
      <c r="J126" s="414"/>
      <c r="K126" s="414"/>
      <c r="L126" s="414"/>
      <c r="M126" s="317"/>
      <c r="N126" s="317"/>
      <c r="O126" s="141"/>
      <c r="P126" s="141"/>
      <c r="Q126" s="141"/>
      <c r="R126" s="141"/>
      <c r="S126" s="141"/>
      <c r="T126" s="141"/>
      <c r="U126" s="141"/>
      <c r="V126" s="141"/>
      <c r="W126" s="141"/>
      <c r="X126" s="141"/>
      <c r="Y126" s="141"/>
      <c r="Z126" s="141"/>
      <c r="AA126" s="209"/>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row>
    <row r="127" spans="1:49" s="31" customFormat="1" ht="18" customHeight="1">
      <c r="A127" s="319" t="s">
        <v>95</v>
      </c>
      <c r="B127" s="318"/>
      <c r="C127" s="318"/>
      <c r="D127" s="318"/>
      <c r="E127" s="318"/>
      <c r="F127" s="318"/>
      <c r="G127" s="318"/>
      <c r="H127" s="318"/>
      <c r="I127" s="318"/>
      <c r="J127" s="318"/>
      <c r="K127" s="318"/>
      <c r="L127" s="318"/>
      <c r="M127" s="317"/>
      <c r="N127" s="317"/>
      <c r="O127" s="141"/>
      <c r="P127" s="141"/>
      <c r="Q127" s="141"/>
      <c r="R127" s="141"/>
      <c r="S127" s="141"/>
      <c r="T127" s="141"/>
      <c r="U127" s="141"/>
      <c r="V127" s="141"/>
      <c r="W127" s="141"/>
      <c r="X127" s="141"/>
      <c r="Y127" s="141"/>
      <c r="Z127" s="141"/>
      <c r="AA127" s="209"/>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row>
    <row r="128" spans="1:49" ht="12" customHeight="1">
      <c r="A128" s="444"/>
      <c r="B128" s="445"/>
      <c r="C128" s="445"/>
      <c r="D128" s="445"/>
      <c r="E128" s="445"/>
      <c r="F128" s="445"/>
      <c r="G128" s="445"/>
      <c r="H128" s="445"/>
      <c r="I128" s="445"/>
      <c r="J128" s="445"/>
      <c r="K128" s="445"/>
      <c r="L128" s="445"/>
      <c r="M128" s="7"/>
      <c r="N128" s="7"/>
      <c r="O128" s="7"/>
      <c r="P128" s="7"/>
      <c r="Q128" s="7"/>
      <c r="R128" s="7"/>
      <c r="S128" s="8"/>
      <c r="T128" s="8"/>
      <c r="U128" s="8"/>
      <c r="V128" s="8"/>
      <c r="W128" s="8"/>
      <c r="X128" s="8"/>
      <c r="Y128" s="8"/>
      <c r="Z128" s="8"/>
      <c r="AA128" s="7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1.2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49" ht="1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row>
    <row r="150" spans="1:49" ht="1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row>
    <row r="151" spans="1:49" ht="1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row>
    <row r="152" spans="1:49" ht="1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row>
    <row r="153" spans="1:49" ht="1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row>
    <row r="154" spans="1:49" ht="1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row>
    <row r="155" spans="1:49" ht="1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row>
    <row r="156" spans="1:49" ht="1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row>
    <row r="157" spans="1:49" ht="1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row>
    <row r="158" spans="1:49" ht="1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row>
    <row r="159" spans="1:49" ht="1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row>
    <row r="160" spans="1:49" ht="1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row>
    <row r="161" spans="1:49" ht="1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row>
    <row r="162" spans="1:49" ht="1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row>
    <row r="163" spans="1:49" ht="1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row>
    <row r="164" spans="1:49" ht="1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row>
    <row r="165" spans="1:49" ht="1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row>
    <row r="166" spans="1:49" ht="1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row>
    <row r="167" spans="1:49" ht="1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row>
    <row r="168" spans="1:49" ht="1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row>
    <row r="169" spans="1:49" ht="1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row>
    <row r="170" spans="1:74" ht="1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ht="1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ht="1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ht="1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ht="1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ht="1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ht="1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ht="1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ht="1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ht="1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ht="1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ht="1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ht="1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ht="1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ht="1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ht="1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ht="1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ht="1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ht="1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ht="1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ht="1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ht="1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ht="1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ht="1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ht="1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ht="1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ht="1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ht="1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ht="1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ht="1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ht="1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ht="1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ht="1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ht="1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ht="1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ht="1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ht="1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ht="1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ht="1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ht="1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ht="1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ht="1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ht="1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ht="1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ht="1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ht="1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ht="1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ht="1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ht="1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ht="1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ht="1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ht="1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ht="1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ht="1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ht="1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row r="225" spans="1:74" ht="1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row>
    <row r="226" spans="1:74" ht="1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row>
    <row r="227" spans="1:74" ht="1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row>
    <row r="228" spans="1:74" ht="1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row>
    <row r="229" spans="1:74" ht="1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row>
    <row r="230" spans="1:74" ht="1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row>
    <row r="231" spans="1:74" ht="1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row>
    <row r="232" spans="1:74" ht="1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row>
    <row r="233" spans="1:74" ht="1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row>
    <row r="234" spans="1:74" ht="1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row>
    <row r="235" spans="1:74" ht="1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row>
    <row r="236" spans="1:74" ht="1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row>
    <row r="237" spans="1:74" ht="1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row>
    <row r="238" spans="1:74" ht="1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row>
    <row r="239" spans="1:74" ht="1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row>
    <row r="240" spans="1:74" ht="1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row>
    <row r="241" spans="1:74" ht="1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row>
    <row r="242" spans="1:74" ht="1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row>
    <row r="243" spans="1:74" ht="1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row>
    <row r="244" spans="1:74" ht="1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row>
    <row r="245" spans="1:74" ht="1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row>
  </sheetData>
  <sheetProtection password="CA57" sheet="1" objects="1" scenarios="1" selectLockedCells="1"/>
  <mergeCells count="58">
    <mergeCell ref="A12:Z12"/>
    <mergeCell ref="A13:T13"/>
    <mergeCell ref="A1:L1"/>
    <mergeCell ref="A3:Z3"/>
    <mergeCell ref="A5:N5"/>
    <mergeCell ref="A7:M7"/>
    <mergeCell ref="A8:M8"/>
    <mergeCell ref="A10:M10"/>
    <mergeCell ref="A9:M9"/>
    <mergeCell ref="A27:B27"/>
    <mergeCell ref="A26:B26"/>
    <mergeCell ref="D26:F26"/>
    <mergeCell ref="D27:F27"/>
    <mergeCell ref="D25:F25"/>
    <mergeCell ref="I25:K25"/>
    <mergeCell ref="A11:V11"/>
    <mergeCell ref="A15:T15"/>
    <mergeCell ref="A14:Z14"/>
    <mergeCell ref="A17:M17"/>
    <mergeCell ref="A16:T16"/>
    <mergeCell ref="A25:B25"/>
    <mergeCell ref="A20:B20"/>
    <mergeCell ref="A38:M38"/>
    <mergeCell ref="B40:C40"/>
    <mergeCell ref="A87:L87"/>
    <mergeCell ref="D28:F28"/>
    <mergeCell ref="A29:B29"/>
    <mergeCell ref="H29:K29"/>
    <mergeCell ref="A37:H37"/>
    <mergeCell ref="I26:K26"/>
    <mergeCell ref="I27:K27"/>
    <mergeCell ref="A22:B22"/>
    <mergeCell ref="A128:L128"/>
    <mergeCell ref="A108:G108"/>
    <mergeCell ref="A113:L113"/>
    <mergeCell ref="A120:N120"/>
    <mergeCell ref="A121:N121"/>
    <mergeCell ref="A122:N122"/>
    <mergeCell ref="A126:L126"/>
    <mergeCell ref="A125:L125"/>
    <mergeCell ref="F111:G111"/>
    <mergeCell ref="A114:Z114"/>
    <mergeCell ref="A93:A95"/>
    <mergeCell ref="B93:B95"/>
    <mergeCell ref="C93:D94"/>
    <mergeCell ref="E93:H93"/>
    <mergeCell ref="E94:F94"/>
    <mergeCell ref="G94:H94"/>
    <mergeCell ref="A90:Y90"/>
    <mergeCell ref="A28:B28"/>
    <mergeCell ref="A85:C85"/>
    <mergeCell ref="A30:Z30"/>
    <mergeCell ref="A88:N88"/>
    <mergeCell ref="D31:H31"/>
    <mergeCell ref="A31:C31"/>
    <mergeCell ref="A36:L36"/>
    <mergeCell ref="A33:C33"/>
    <mergeCell ref="A34:C34"/>
  </mergeCells>
  <conditionalFormatting sqref="J26">
    <cfRule type="expression" priority="1" dxfId="3" stopIfTrue="1">
      <formula>OR('Freezing capacity 40 sites'!#REF!&lt;&gt;0,'Freezing capacity 40 sites'!K26&lt;&gt;0)</formula>
    </cfRule>
  </conditionalFormatting>
  <conditionalFormatting sqref="K26">
    <cfRule type="expression" priority="2" dxfId="3" stopIfTrue="1">
      <formula>OR('Freezing capacity 40 sites'!#REF!&lt;&gt;0,'Freezing capacity 40 sites'!#REF!&lt;&gt;0)</formula>
    </cfRule>
  </conditionalFormatting>
  <conditionalFormatting sqref="I26">
    <cfRule type="expression" priority="5" dxfId="3" stopIfTrue="1">
      <formula>OR('Freezing capacity 40 sites'!J26&lt;&gt;0,'Freezing capacity 40 sites'!K26&lt;&gt;0)</formula>
    </cfRule>
  </conditionalFormatting>
  <conditionalFormatting sqref="C117">
    <cfRule type="cellIs" priority="6" dxfId="2" operator="greaterThan" stopIfTrue="1">
      <formula>'Freezing capacity 40 sites'!$H$106</formula>
    </cfRule>
  </conditionalFormatting>
  <conditionalFormatting sqref="J34:V34">
    <cfRule type="expression" priority="7" dxfId="1" stopIfTrue="1">
      <formula>'Freezing capacity 40 sites'!$J$20=1</formula>
    </cfRule>
  </conditionalFormatting>
  <conditionalFormatting sqref="I27">
    <cfRule type="expression" priority="8" dxfId="0" stopIfTrue="1">
      <formula>'Freezing capacity 40 sites'!$C$20&lt;&gt;0</formula>
    </cfRule>
  </conditionalFormatting>
  <printOptions/>
  <pageMargins left="0.17" right="0.16" top="0.36" bottom="0.39" header="0.21" footer="0.19"/>
  <pageSetup horizontalDpi="600" verticalDpi="600" orientation="portrait" paperSize="9" scale="35"/>
  <headerFooter alignWithMargins="0">
    <oddHeader>&amp;C&amp;F</oddHeader>
    <oddFooter>&amp;C&amp;A</oddFooter>
  </headerFooter>
  <rowBreaks count="1" manualBreakCount="1">
    <brk id="127" max="255" man="1"/>
  </rowBreaks>
  <colBreaks count="1" manualBreakCount="1">
    <brk id="26"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msfuser</dc:creator>
  <cp:keywords/>
  <dc:description/>
  <cp:lastModifiedBy>xr3</cp:lastModifiedBy>
  <cp:lastPrinted>2013-03-24T14:53:39Z</cp:lastPrinted>
  <dcterms:created xsi:type="dcterms:W3CDTF">2011-10-18T16:48:42Z</dcterms:created>
  <dcterms:modified xsi:type="dcterms:W3CDTF">2013-06-24T13:14:02Z</dcterms:modified>
  <cp:category/>
  <cp:version/>
  <cp:contentType/>
  <cp:contentStatus/>
</cp:coreProperties>
</file>