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sfintl.sharepoint.com/sites/MeaslesGuidelinerevision2024/Shared Documents/FINAL _ NE PAS MODIFIER/OUTILS_FRENCH_FINAL/"/>
    </mc:Choice>
  </mc:AlternateContent>
  <xr:revisionPtr revIDLastSave="332" documentId="8_{AE55ECFB-46D7-4BFF-AA5E-434089E8359A}" xr6:coauthVersionLast="47" xr6:coauthVersionMax="47" xr10:uidLastSave="{5EDAA301-CBC4-4050-BD17-932701FA9585}"/>
  <bookViews>
    <workbookView xWindow="-110" yWindow="-110" windowWidth="19420" windowHeight="10560" activeTab="1" xr2:uid="{00000000-000D-0000-FFFF-FFFF00000000}"/>
  </bookViews>
  <sheets>
    <sheet name="A lire avant utilisation" sheetId="53" r:id="rId1"/>
    <sheet name="Synth Vacci District  " sheetId="15" r:id="rId2"/>
    <sheet name="Feuille manuelle récap vac lieu" sheetId="67" r:id="rId3"/>
    <sheet name="Récap vacci exemple" sheetId="69" r:id="rId4"/>
    <sheet name="Récap vacci lieu A" sheetId="56" r:id="rId5"/>
    <sheet name="Récap vacci lieu B" sheetId="70" r:id="rId6"/>
    <sheet name="Récap vacci lieu C" sheetId="71" r:id="rId7"/>
    <sheet name="Récap vacci lieu D" sheetId="72" r:id="rId8"/>
    <sheet name="Récap vacci lieu E" sheetId="73" r:id="rId9"/>
    <sheet name="Récap vacci lieu F" sheetId="74" r:id="rId10"/>
    <sheet name="Récap vacci lieu G" sheetId="75" r:id="rId11"/>
    <sheet name="Récap vacci lieu H" sheetId="76" r:id="rId12"/>
    <sheet name="Récap vacci lieu I" sheetId="77" r:id="rId13"/>
    <sheet name="Récap vacci lieu J" sheetId="78" r:id="rId14"/>
    <sheet name="Récap vacci lieu K" sheetId="79" r:id="rId15"/>
    <sheet name="Récap vacci lieu L" sheetId="80" r:id="rId16"/>
    <sheet name="Récap vacci lieu M" sheetId="81" r:id="rId17"/>
    <sheet name="Récap vacci lieu N" sheetId="82" r:id="rId18"/>
    <sheet name="Récap vacci lieu O" sheetId="83" r:id="rId19"/>
    <sheet name="Récap vacci lieu P" sheetId="84" r:id="rId20"/>
    <sheet name="Récap vacci lieu Q" sheetId="85" r:id="rId21"/>
    <sheet name="Récap vacci lieu R" sheetId="86" r:id="rId22"/>
    <sheet name="Récap vacci lieu S" sheetId="87" r:id="rId23"/>
    <sheet name="Récap vacci lieu T" sheetId="88" r:id="rId24"/>
    <sheet name="Feuil1" sheetId="89" r:id="rId25"/>
  </sheets>
  <definedNames>
    <definedName name="_xlnm.Print_Titles" localSheetId="3">'Récap vacci exemple'!$2:$5</definedName>
    <definedName name="_xlnm.Print_Titles" localSheetId="4">'Récap vacci lieu A'!$2:$5</definedName>
    <definedName name="_xlnm.Print_Titles" localSheetId="5">'Récap vacci lieu B'!$2:$5</definedName>
    <definedName name="_xlnm.Print_Titles" localSheetId="6">'Récap vacci lieu C'!$2:$5</definedName>
    <definedName name="_xlnm.Print_Titles" localSheetId="7">'Récap vacci lieu D'!$2:$5</definedName>
    <definedName name="_xlnm.Print_Titles" localSheetId="8">'Récap vacci lieu E'!$2:$5</definedName>
    <definedName name="_xlnm.Print_Titles" localSheetId="9">'Récap vacci lieu F'!$2:$5</definedName>
    <definedName name="_xlnm.Print_Titles" localSheetId="10">'Récap vacci lieu G'!$2:$5</definedName>
    <definedName name="_xlnm.Print_Titles" localSheetId="11">'Récap vacci lieu H'!$2:$5</definedName>
    <definedName name="_xlnm.Print_Titles" localSheetId="12">'Récap vacci lieu I'!$2:$5</definedName>
    <definedName name="_xlnm.Print_Titles" localSheetId="13">'Récap vacci lieu J'!$2:$5</definedName>
    <definedName name="_xlnm.Print_Titles" localSheetId="14">'Récap vacci lieu K'!$2:$5</definedName>
    <definedName name="_xlnm.Print_Titles" localSheetId="15">'Récap vacci lieu L'!$2:$5</definedName>
    <definedName name="_xlnm.Print_Titles" localSheetId="16">'Récap vacci lieu M'!$2:$5</definedName>
    <definedName name="_xlnm.Print_Titles" localSheetId="17">'Récap vacci lieu N'!$2:$5</definedName>
    <definedName name="_xlnm.Print_Titles" localSheetId="18">'Récap vacci lieu O'!$2:$5</definedName>
    <definedName name="_xlnm.Print_Titles" localSheetId="19">'Récap vacci lieu P'!$2:$5</definedName>
    <definedName name="_xlnm.Print_Titles" localSheetId="20">'Récap vacci lieu Q'!$2:$5</definedName>
    <definedName name="_xlnm.Print_Titles" localSheetId="21">'Récap vacci lieu R'!$2:$5</definedName>
    <definedName name="_xlnm.Print_Titles" localSheetId="22">'Récap vacci lieu S'!$2:$5</definedName>
    <definedName name="_xlnm.Print_Titles" localSheetId="23">'Récap vacci lieu T'!$2:$5</definedName>
    <definedName name="_xlnm.Print_Area" localSheetId="0">'A lire avant utilisation'!$A$1:$I$51</definedName>
    <definedName name="_xlnm.Print_Area" localSheetId="2">'Feuille manuelle récap vac lieu'!$A$1:$I$134</definedName>
    <definedName name="_xlnm.Print_Area" localSheetId="3">'Récap vacci exemple'!$A$1:$N$75</definedName>
    <definedName name="_xlnm.Print_Area" localSheetId="4">'Récap vacci lieu A'!$A$1:$N$75</definedName>
    <definedName name="_xlnm.Print_Area" localSheetId="5">'Récap vacci lieu B'!$A$1:$N$75</definedName>
    <definedName name="_xlnm.Print_Area" localSheetId="6">'Récap vacci lieu C'!$A$1:$N$75</definedName>
    <definedName name="_xlnm.Print_Area" localSheetId="7">'Récap vacci lieu D'!$A$1:$N$75</definedName>
    <definedName name="_xlnm.Print_Area" localSheetId="8">'Récap vacci lieu E'!$A$1:$N$75</definedName>
    <definedName name="_xlnm.Print_Area" localSheetId="9">'Récap vacci lieu F'!$A$1:$N$75</definedName>
    <definedName name="_xlnm.Print_Area" localSheetId="10">'Récap vacci lieu G'!$A$1:$N$75</definedName>
    <definedName name="_xlnm.Print_Area" localSheetId="11">'Récap vacci lieu H'!$A$1:$N$75</definedName>
    <definedName name="_xlnm.Print_Area" localSheetId="12">'Récap vacci lieu I'!$A$1:$N$75</definedName>
    <definedName name="_xlnm.Print_Area" localSheetId="13">'Récap vacci lieu J'!$A$1:$N$75</definedName>
    <definedName name="_xlnm.Print_Area" localSheetId="14">'Récap vacci lieu K'!$A$1:$N$75</definedName>
    <definedName name="_xlnm.Print_Area" localSheetId="15">'Récap vacci lieu L'!$A$1:$N$75</definedName>
    <definedName name="_xlnm.Print_Area" localSheetId="16">'Récap vacci lieu M'!$A$1:$N$75</definedName>
    <definedName name="_xlnm.Print_Area" localSheetId="17">'Récap vacci lieu N'!$A$1:$N$75</definedName>
    <definedName name="_xlnm.Print_Area" localSheetId="18">'Récap vacci lieu O'!$A$1:$N$75</definedName>
    <definedName name="_xlnm.Print_Area" localSheetId="19">'Récap vacci lieu P'!$A$1:$N$75</definedName>
    <definedName name="_xlnm.Print_Area" localSheetId="20">'Récap vacci lieu Q'!$A$1:$N$75</definedName>
    <definedName name="_xlnm.Print_Area" localSheetId="21">'Récap vacci lieu R'!$A$1:$N$75</definedName>
    <definedName name="_xlnm.Print_Area" localSheetId="22">'Récap vacci lieu S'!$A$1:$N$75</definedName>
    <definedName name="_xlnm.Print_Area" localSheetId="23">'Récap vacci lieu T'!$A$1:$N$75</definedName>
    <definedName name="_xlnm.Print_Area" localSheetId="1">'Synth Vacci District  '!$A$1:$V$39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5" l="1"/>
  <c r="U30" i="15"/>
  <c r="V30" i="15" s="1"/>
  <c r="N16" i="56"/>
  <c r="C10" i="56"/>
  <c r="L15" i="87"/>
  <c r="L15" i="81"/>
  <c r="L15" i="80"/>
  <c r="L15" i="88"/>
  <c r="C10" i="88"/>
  <c r="L17" i="87"/>
  <c r="L18" i="87"/>
  <c r="L19" i="87"/>
  <c r="L20" i="87"/>
  <c r="L21" i="87"/>
  <c r="L22" i="87"/>
  <c r="L23" i="87"/>
  <c r="L24" i="87"/>
  <c r="L25" i="87"/>
  <c r="L26" i="87"/>
  <c r="L27" i="87"/>
  <c r="L28" i="87"/>
  <c r="L29" i="87"/>
  <c r="L30" i="87"/>
  <c r="L31" i="87"/>
  <c r="L32" i="87"/>
  <c r="L33" i="87"/>
  <c r="L34" i="87"/>
  <c r="L35" i="87"/>
  <c r="L36" i="87"/>
  <c r="L37" i="87"/>
  <c r="L38" i="87"/>
  <c r="L39" i="87"/>
  <c r="L40" i="87"/>
  <c r="L41" i="87"/>
  <c r="L42" i="87"/>
  <c r="L43" i="87"/>
  <c r="L44" i="87"/>
  <c r="L45" i="87"/>
  <c r="L46" i="87"/>
  <c r="L47" i="87"/>
  <c r="L48" i="87"/>
  <c r="L49" i="87"/>
  <c r="L50" i="87"/>
  <c r="L51" i="87"/>
  <c r="L52" i="87"/>
  <c r="L53" i="87"/>
  <c r="L54" i="87"/>
  <c r="L55" i="87"/>
  <c r="L56" i="87"/>
  <c r="L57" i="87"/>
  <c r="L58" i="87"/>
  <c r="L59" i="87"/>
  <c r="L60" i="87"/>
  <c r="L16" i="87"/>
  <c r="H17" i="87"/>
  <c r="H18" i="87"/>
  <c r="H19" i="87"/>
  <c r="H20" i="87"/>
  <c r="H21" i="87"/>
  <c r="H22" i="87"/>
  <c r="H23" i="87"/>
  <c r="H24" i="87"/>
  <c r="H25" i="87"/>
  <c r="H26" i="87"/>
  <c r="H27" i="87"/>
  <c r="H28" i="87"/>
  <c r="H29" i="87"/>
  <c r="H30" i="87"/>
  <c r="H31" i="87"/>
  <c r="H32" i="87"/>
  <c r="H33" i="87"/>
  <c r="H34" i="87"/>
  <c r="H35" i="87"/>
  <c r="H36" i="87"/>
  <c r="H37" i="87"/>
  <c r="H38" i="87"/>
  <c r="H39" i="87"/>
  <c r="H40" i="87"/>
  <c r="H41" i="87"/>
  <c r="H42" i="87"/>
  <c r="H43" i="87"/>
  <c r="H44" i="87"/>
  <c r="H45" i="87"/>
  <c r="H46" i="87"/>
  <c r="H47" i="87"/>
  <c r="H48" i="87"/>
  <c r="H49" i="87"/>
  <c r="H50" i="87"/>
  <c r="H51" i="87"/>
  <c r="H52" i="87"/>
  <c r="H53" i="87"/>
  <c r="H54" i="87"/>
  <c r="H55" i="87"/>
  <c r="H56" i="87"/>
  <c r="H57" i="87"/>
  <c r="H58" i="87"/>
  <c r="H59" i="87"/>
  <c r="H60" i="87"/>
  <c r="H16" i="87"/>
  <c r="C10" i="87"/>
  <c r="L17" i="86"/>
  <c r="L18" i="86"/>
  <c r="L19" i="86"/>
  <c r="L20" i="86"/>
  <c r="L21" i="86"/>
  <c r="L22" i="86"/>
  <c r="L23" i="86"/>
  <c r="L24" i="86"/>
  <c r="L25" i="86"/>
  <c r="L26" i="86"/>
  <c r="L27" i="86"/>
  <c r="L28" i="86"/>
  <c r="L29" i="86"/>
  <c r="L30" i="86"/>
  <c r="L31" i="86"/>
  <c r="L32" i="86"/>
  <c r="L33" i="86"/>
  <c r="L34" i="86"/>
  <c r="L35" i="86"/>
  <c r="L36" i="86"/>
  <c r="L37" i="86"/>
  <c r="L38" i="86"/>
  <c r="L39" i="86"/>
  <c r="L40" i="86"/>
  <c r="L41" i="86"/>
  <c r="L42" i="86"/>
  <c r="L43" i="86"/>
  <c r="L44" i="86"/>
  <c r="L45" i="86"/>
  <c r="L46" i="86"/>
  <c r="L47" i="86"/>
  <c r="L48" i="86"/>
  <c r="L49" i="86"/>
  <c r="L50" i="86"/>
  <c r="L51" i="86"/>
  <c r="L52" i="86"/>
  <c r="L53" i="86"/>
  <c r="L54" i="86"/>
  <c r="L55" i="86"/>
  <c r="L56" i="86"/>
  <c r="L57" i="86"/>
  <c r="L58" i="86"/>
  <c r="L59" i="86"/>
  <c r="L60" i="86"/>
  <c r="L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16" i="86"/>
  <c r="C11" i="86"/>
  <c r="L15" i="86"/>
  <c r="C10" i="86"/>
  <c r="L17" i="85"/>
  <c r="L18" i="85"/>
  <c r="L19" i="85"/>
  <c r="L20" i="85"/>
  <c r="L21" i="85"/>
  <c r="L22" i="85"/>
  <c r="L23" i="85"/>
  <c r="L24" i="85"/>
  <c r="L25" i="85"/>
  <c r="L26" i="85"/>
  <c r="L27" i="85"/>
  <c r="L28" i="85"/>
  <c r="L29" i="85"/>
  <c r="L30" i="85"/>
  <c r="L31" i="85"/>
  <c r="L32" i="85"/>
  <c r="L33" i="85"/>
  <c r="L34" i="85"/>
  <c r="L35" i="85"/>
  <c r="L36" i="85"/>
  <c r="L37" i="85"/>
  <c r="L38" i="85"/>
  <c r="L39" i="85"/>
  <c r="L40" i="85"/>
  <c r="L41" i="85"/>
  <c r="L42" i="85"/>
  <c r="L43" i="85"/>
  <c r="L44" i="85"/>
  <c r="L45" i="85"/>
  <c r="L46" i="85"/>
  <c r="L47" i="85"/>
  <c r="L48" i="85"/>
  <c r="L49" i="85"/>
  <c r="L50" i="85"/>
  <c r="L51" i="85"/>
  <c r="L52" i="85"/>
  <c r="L53" i="85"/>
  <c r="L54" i="85"/>
  <c r="L55" i="85"/>
  <c r="L56" i="85"/>
  <c r="L57" i="85"/>
  <c r="L58" i="85"/>
  <c r="L59" i="85"/>
  <c r="L60" i="85"/>
  <c r="L16" i="85"/>
  <c r="L15" i="85"/>
  <c r="H17" i="85"/>
  <c r="H18" i="85"/>
  <c r="H19" i="85"/>
  <c r="H20" i="85"/>
  <c r="H21" i="85"/>
  <c r="H22" i="85"/>
  <c r="H23" i="85"/>
  <c r="H24" i="85"/>
  <c r="H25" i="85"/>
  <c r="H26" i="85"/>
  <c r="H27" i="85"/>
  <c r="H28" i="85"/>
  <c r="H29" i="85"/>
  <c r="H30" i="85"/>
  <c r="H31" i="85"/>
  <c r="H32" i="85"/>
  <c r="H33" i="85"/>
  <c r="H34" i="85"/>
  <c r="H35" i="85"/>
  <c r="H36" i="85"/>
  <c r="H37" i="85"/>
  <c r="H38" i="85"/>
  <c r="H39" i="85"/>
  <c r="H40" i="85"/>
  <c r="H41" i="85"/>
  <c r="H42" i="85"/>
  <c r="H43" i="85"/>
  <c r="H44" i="85"/>
  <c r="H45" i="85"/>
  <c r="H46" i="85"/>
  <c r="H47" i="85"/>
  <c r="H48" i="85"/>
  <c r="H49" i="85"/>
  <c r="H50" i="85"/>
  <c r="H51" i="85"/>
  <c r="H52" i="85"/>
  <c r="H53" i="85"/>
  <c r="H54" i="85"/>
  <c r="H55" i="85"/>
  <c r="H56" i="85"/>
  <c r="H57" i="85"/>
  <c r="H58" i="85"/>
  <c r="H59" i="85"/>
  <c r="H60" i="85"/>
  <c r="H16" i="85"/>
  <c r="C11" i="85"/>
  <c r="C10" i="85"/>
  <c r="L15" i="84"/>
  <c r="L17" i="84"/>
  <c r="L18" i="84"/>
  <c r="L19" i="84"/>
  <c r="L20" i="84"/>
  <c r="L21" i="84"/>
  <c r="L22" i="84"/>
  <c r="L23" i="84"/>
  <c r="L24" i="84"/>
  <c r="L25" i="84"/>
  <c r="L26" i="84"/>
  <c r="L27" i="84"/>
  <c r="L28" i="84"/>
  <c r="L29" i="84"/>
  <c r="L30" i="84"/>
  <c r="L31" i="84"/>
  <c r="L32" i="84"/>
  <c r="L33" i="84"/>
  <c r="L34" i="84"/>
  <c r="L35" i="84"/>
  <c r="L36" i="84"/>
  <c r="L37" i="84"/>
  <c r="L38" i="84"/>
  <c r="L39" i="84"/>
  <c r="L40" i="84"/>
  <c r="L41" i="84"/>
  <c r="L42" i="84"/>
  <c r="L43" i="84"/>
  <c r="L44" i="84"/>
  <c r="L45" i="84"/>
  <c r="L46" i="84"/>
  <c r="L47" i="84"/>
  <c r="L48" i="84"/>
  <c r="L49" i="84"/>
  <c r="L50" i="84"/>
  <c r="L51" i="84"/>
  <c r="L52" i="84"/>
  <c r="L53" i="84"/>
  <c r="L54" i="84"/>
  <c r="L55" i="84"/>
  <c r="L56" i="84"/>
  <c r="L57" i="84"/>
  <c r="L58" i="84"/>
  <c r="L59" i="84"/>
  <c r="L60" i="84"/>
  <c r="L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H16" i="84"/>
  <c r="C11" i="84"/>
  <c r="C10" i="84"/>
  <c r="L17" i="83"/>
  <c r="L18" i="83"/>
  <c r="L19" i="83"/>
  <c r="L20" i="83"/>
  <c r="L21" i="83"/>
  <c r="L22" i="83"/>
  <c r="L23" i="83"/>
  <c r="L24" i="83"/>
  <c r="L25" i="83"/>
  <c r="L26" i="83"/>
  <c r="L27" i="83"/>
  <c r="L28" i="83"/>
  <c r="L29" i="83"/>
  <c r="L30" i="83"/>
  <c r="L31" i="83"/>
  <c r="L32" i="83"/>
  <c r="L33" i="83"/>
  <c r="L34" i="83"/>
  <c r="L35" i="83"/>
  <c r="L36" i="83"/>
  <c r="L37" i="83"/>
  <c r="L38" i="83"/>
  <c r="L39" i="83"/>
  <c r="L40" i="83"/>
  <c r="L41" i="83"/>
  <c r="L42" i="83"/>
  <c r="L43" i="83"/>
  <c r="L44" i="83"/>
  <c r="L45" i="83"/>
  <c r="L46" i="83"/>
  <c r="L47" i="83"/>
  <c r="L48" i="83"/>
  <c r="L49" i="83"/>
  <c r="L50" i="83"/>
  <c r="L51" i="83"/>
  <c r="L52" i="83"/>
  <c r="L53" i="83"/>
  <c r="L54" i="83"/>
  <c r="L55" i="83"/>
  <c r="L56" i="83"/>
  <c r="L57" i="83"/>
  <c r="L58" i="83"/>
  <c r="L59" i="83"/>
  <c r="L60" i="83"/>
  <c r="L16" i="83"/>
  <c r="H17" i="83"/>
  <c r="H18" i="83"/>
  <c r="H19" i="83"/>
  <c r="H20" i="83"/>
  <c r="H21" i="83"/>
  <c r="H22" i="83"/>
  <c r="H23" i="83"/>
  <c r="H24" i="83"/>
  <c r="H25" i="83"/>
  <c r="H26" i="83"/>
  <c r="H27" i="83"/>
  <c r="H28" i="83"/>
  <c r="H29" i="83"/>
  <c r="H30" i="83"/>
  <c r="H31" i="83"/>
  <c r="H32" i="83"/>
  <c r="H33" i="83"/>
  <c r="H34" i="83"/>
  <c r="H35" i="83"/>
  <c r="H36" i="83"/>
  <c r="H37" i="83"/>
  <c r="H38" i="83"/>
  <c r="H39" i="83"/>
  <c r="H40" i="83"/>
  <c r="H41" i="83"/>
  <c r="H42" i="83"/>
  <c r="H43" i="83"/>
  <c r="H44" i="83"/>
  <c r="H45" i="83"/>
  <c r="H46" i="83"/>
  <c r="H47" i="83"/>
  <c r="H48" i="83"/>
  <c r="H49" i="83"/>
  <c r="H50" i="83"/>
  <c r="H51" i="83"/>
  <c r="H52" i="83"/>
  <c r="H53" i="83"/>
  <c r="H54" i="83"/>
  <c r="H55" i="83"/>
  <c r="H56" i="83"/>
  <c r="H57" i="83"/>
  <c r="H58" i="83"/>
  <c r="H59" i="83"/>
  <c r="H60" i="83"/>
  <c r="H16" i="83"/>
  <c r="L15" i="83"/>
  <c r="C11" i="83"/>
  <c r="C12" i="83" s="1"/>
  <c r="C10" i="83"/>
  <c r="L15" i="82"/>
  <c r="L17" i="82"/>
  <c r="L18" i="82"/>
  <c r="L19" i="82"/>
  <c r="L20" i="82"/>
  <c r="L21" i="82"/>
  <c r="L22" i="82"/>
  <c r="L23" i="82"/>
  <c r="L24" i="82"/>
  <c r="L25" i="82"/>
  <c r="L26" i="82"/>
  <c r="L27" i="82"/>
  <c r="L28" i="82"/>
  <c r="L29" i="82"/>
  <c r="L30" i="82"/>
  <c r="L31" i="82"/>
  <c r="L32" i="82"/>
  <c r="L33" i="82"/>
  <c r="L34" i="82"/>
  <c r="L35" i="82"/>
  <c r="L36" i="82"/>
  <c r="L37" i="82"/>
  <c r="L38" i="82"/>
  <c r="L39" i="82"/>
  <c r="L40" i="82"/>
  <c r="L41" i="82"/>
  <c r="L42" i="82"/>
  <c r="L43" i="82"/>
  <c r="L44" i="82"/>
  <c r="L45" i="82"/>
  <c r="L46" i="82"/>
  <c r="L47" i="82"/>
  <c r="L48" i="82"/>
  <c r="L49" i="82"/>
  <c r="L50" i="82"/>
  <c r="L51" i="82"/>
  <c r="L52" i="82"/>
  <c r="L53" i="82"/>
  <c r="L54" i="82"/>
  <c r="L55" i="82"/>
  <c r="L56" i="82"/>
  <c r="L57" i="82"/>
  <c r="L58" i="82"/>
  <c r="L59" i="82"/>
  <c r="L60" i="82"/>
  <c r="L16" i="82"/>
  <c r="H17" i="82"/>
  <c r="H18" i="82"/>
  <c r="H19" i="82"/>
  <c r="H20" i="82"/>
  <c r="H21" i="82"/>
  <c r="H22" i="82"/>
  <c r="H23" i="82"/>
  <c r="H24" i="82"/>
  <c r="H25" i="82"/>
  <c r="H26" i="82"/>
  <c r="H27" i="82"/>
  <c r="H28" i="82"/>
  <c r="H29" i="82"/>
  <c r="H30" i="82"/>
  <c r="H31" i="82"/>
  <c r="H32" i="82"/>
  <c r="H33" i="82"/>
  <c r="H34" i="82"/>
  <c r="H35" i="82"/>
  <c r="H36" i="82"/>
  <c r="H37" i="82"/>
  <c r="H38" i="82"/>
  <c r="H39" i="82"/>
  <c r="H40" i="82"/>
  <c r="H41" i="82"/>
  <c r="H42" i="82"/>
  <c r="H43" i="82"/>
  <c r="H44" i="82"/>
  <c r="H45" i="82"/>
  <c r="H46" i="82"/>
  <c r="H47" i="82"/>
  <c r="H48" i="82"/>
  <c r="H49" i="82"/>
  <c r="H50" i="82"/>
  <c r="H51" i="82"/>
  <c r="H52" i="82"/>
  <c r="H53" i="82"/>
  <c r="H54" i="82"/>
  <c r="H55" i="82"/>
  <c r="H56" i="82"/>
  <c r="H57" i="82"/>
  <c r="H58" i="82"/>
  <c r="H59" i="82"/>
  <c r="H60" i="82"/>
  <c r="H16" i="82"/>
  <c r="C11" i="82"/>
  <c r="C10" i="82"/>
  <c r="L17" i="81"/>
  <c r="L18" i="81"/>
  <c r="L19" i="81"/>
  <c r="L20" i="81"/>
  <c r="L21" i="81"/>
  <c r="L22" i="81"/>
  <c r="L23" i="81"/>
  <c r="L24" i="81"/>
  <c r="L25" i="81"/>
  <c r="L26" i="81"/>
  <c r="L27" i="81"/>
  <c r="L28" i="81"/>
  <c r="L29" i="81"/>
  <c r="L30" i="81"/>
  <c r="L31" i="81"/>
  <c r="L32" i="81"/>
  <c r="L33" i="81"/>
  <c r="L34" i="81"/>
  <c r="L35" i="81"/>
  <c r="L36" i="81"/>
  <c r="L37" i="81"/>
  <c r="L38" i="81"/>
  <c r="L39" i="81"/>
  <c r="L40" i="81"/>
  <c r="L41" i="81"/>
  <c r="L42" i="81"/>
  <c r="L43" i="81"/>
  <c r="L44" i="81"/>
  <c r="L45" i="81"/>
  <c r="L46" i="81"/>
  <c r="L47" i="81"/>
  <c r="L48" i="81"/>
  <c r="L49" i="81"/>
  <c r="L50" i="81"/>
  <c r="L51" i="81"/>
  <c r="L52" i="81"/>
  <c r="L53" i="81"/>
  <c r="L54" i="81"/>
  <c r="L55" i="81"/>
  <c r="L56" i="81"/>
  <c r="L57" i="81"/>
  <c r="L58" i="81"/>
  <c r="L59" i="81"/>
  <c r="L60" i="81"/>
  <c r="L16" i="81"/>
  <c r="H17" i="81"/>
  <c r="H18" i="81"/>
  <c r="H19" i="81"/>
  <c r="H20" i="81"/>
  <c r="H21" i="81"/>
  <c r="H22" i="81"/>
  <c r="H23" i="81"/>
  <c r="H24" i="81"/>
  <c r="H25" i="81"/>
  <c r="H26" i="81"/>
  <c r="H27" i="81"/>
  <c r="H28" i="81"/>
  <c r="H29" i="81"/>
  <c r="H30" i="81"/>
  <c r="H31" i="81"/>
  <c r="H32" i="81"/>
  <c r="H33" i="81"/>
  <c r="H34" i="81"/>
  <c r="H35" i="81"/>
  <c r="H36" i="81"/>
  <c r="H37" i="81"/>
  <c r="H38" i="81"/>
  <c r="H39" i="81"/>
  <c r="H40" i="81"/>
  <c r="H41" i="81"/>
  <c r="H42" i="81"/>
  <c r="H43" i="81"/>
  <c r="H44" i="81"/>
  <c r="H45" i="81"/>
  <c r="H46" i="81"/>
  <c r="H47" i="81"/>
  <c r="H48" i="81"/>
  <c r="H49" i="81"/>
  <c r="H50" i="81"/>
  <c r="H51" i="81"/>
  <c r="H52" i="81"/>
  <c r="H53" i="81"/>
  <c r="H54" i="81"/>
  <c r="H55" i="81"/>
  <c r="H56" i="81"/>
  <c r="H57" i="81"/>
  <c r="H58" i="81"/>
  <c r="H59" i="81"/>
  <c r="H60" i="81"/>
  <c r="H16" i="81"/>
  <c r="C11" i="81"/>
  <c r="C10" i="81"/>
  <c r="L17" i="80"/>
  <c r="L18" i="80"/>
  <c r="L19" i="80"/>
  <c r="L20" i="80"/>
  <c r="L21" i="80"/>
  <c r="L22" i="80"/>
  <c r="L23" i="80"/>
  <c r="L24" i="80"/>
  <c r="L25" i="80"/>
  <c r="L26" i="80"/>
  <c r="L27" i="80"/>
  <c r="L28" i="80"/>
  <c r="L29" i="80"/>
  <c r="L30" i="80"/>
  <c r="L31" i="80"/>
  <c r="L32" i="80"/>
  <c r="L33" i="80"/>
  <c r="L34" i="80"/>
  <c r="L35" i="80"/>
  <c r="L36" i="80"/>
  <c r="L37" i="80"/>
  <c r="L38" i="80"/>
  <c r="L39" i="80"/>
  <c r="L40" i="80"/>
  <c r="L41" i="80"/>
  <c r="L42" i="80"/>
  <c r="L43" i="80"/>
  <c r="L44" i="80"/>
  <c r="L45" i="80"/>
  <c r="L46" i="80"/>
  <c r="L47" i="80"/>
  <c r="L48" i="80"/>
  <c r="L49" i="80"/>
  <c r="L50" i="80"/>
  <c r="L51" i="80"/>
  <c r="L52" i="80"/>
  <c r="L53" i="80"/>
  <c r="L54" i="80"/>
  <c r="L55" i="80"/>
  <c r="L56" i="80"/>
  <c r="L57" i="80"/>
  <c r="L58" i="80"/>
  <c r="L59" i="80"/>
  <c r="L60" i="80"/>
  <c r="L16" i="80"/>
  <c r="H17" i="80"/>
  <c r="H18" i="80"/>
  <c r="H19" i="80"/>
  <c r="H20" i="80"/>
  <c r="H21" i="80"/>
  <c r="H22" i="80"/>
  <c r="H23" i="80"/>
  <c r="H24" i="80"/>
  <c r="H25" i="80"/>
  <c r="H26" i="80"/>
  <c r="H27" i="80"/>
  <c r="H28" i="80"/>
  <c r="H29" i="80"/>
  <c r="H30" i="80"/>
  <c r="H31" i="80"/>
  <c r="H32" i="80"/>
  <c r="H33" i="80"/>
  <c r="H34" i="80"/>
  <c r="H35" i="80"/>
  <c r="H36" i="80"/>
  <c r="H37" i="80"/>
  <c r="H38" i="80"/>
  <c r="H39" i="80"/>
  <c r="H40" i="80"/>
  <c r="H41" i="80"/>
  <c r="H42" i="80"/>
  <c r="H43" i="80"/>
  <c r="H44" i="80"/>
  <c r="H45" i="80"/>
  <c r="H46" i="80"/>
  <c r="H47" i="80"/>
  <c r="H48" i="80"/>
  <c r="H49" i="80"/>
  <c r="H50" i="80"/>
  <c r="H51" i="80"/>
  <c r="H52" i="80"/>
  <c r="H53" i="80"/>
  <c r="H54" i="80"/>
  <c r="H55" i="80"/>
  <c r="H56" i="80"/>
  <c r="H57" i="80"/>
  <c r="H58" i="80"/>
  <c r="H59" i="80"/>
  <c r="H60" i="80"/>
  <c r="H16" i="80"/>
  <c r="C11" i="80"/>
  <c r="C10" i="80"/>
  <c r="L17" i="79"/>
  <c r="L18" i="79"/>
  <c r="L19" i="79"/>
  <c r="L20" i="79"/>
  <c r="L21" i="79"/>
  <c r="L22" i="79"/>
  <c r="L23" i="79"/>
  <c r="L24" i="79"/>
  <c r="L25" i="79"/>
  <c r="L26" i="79"/>
  <c r="L27" i="79"/>
  <c r="L28" i="79"/>
  <c r="L29" i="79"/>
  <c r="L30" i="79"/>
  <c r="L31" i="79"/>
  <c r="L32" i="79"/>
  <c r="L33" i="79"/>
  <c r="L34" i="79"/>
  <c r="L35" i="79"/>
  <c r="L36" i="79"/>
  <c r="L37" i="79"/>
  <c r="L38" i="79"/>
  <c r="L39" i="79"/>
  <c r="L40" i="79"/>
  <c r="L41" i="79"/>
  <c r="L42" i="79"/>
  <c r="L43" i="79"/>
  <c r="L44" i="79"/>
  <c r="L45" i="79"/>
  <c r="L46" i="79"/>
  <c r="L47" i="79"/>
  <c r="L48" i="79"/>
  <c r="L49" i="79"/>
  <c r="L50" i="79"/>
  <c r="L51" i="79"/>
  <c r="L52" i="79"/>
  <c r="L53" i="79"/>
  <c r="L54" i="79"/>
  <c r="L55" i="79"/>
  <c r="L56" i="79"/>
  <c r="L57" i="79"/>
  <c r="L58" i="79"/>
  <c r="L59" i="79"/>
  <c r="L60" i="79"/>
  <c r="L16" i="79"/>
  <c r="L15" i="79"/>
  <c r="C11" i="79"/>
  <c r="C10" i="79"/>
  <c r="L17" i="78"/>
  <c r="L18" i="78"/>
  <c r="L19" i="78"/>
  <c r="L20" i="78"/>
  <c r="L21" i="78"/>
  <c r="L22" i="78"/>
  <c r="L23" i="78"/>
  <c r="L24" i="78"/>
  <c r="L25" i="78"/>
  <c r="L26" i="78"/>
  <c r="L27" i="78"/>
  <c r="L28" i="78"/>
  <c r="L29" i="78"/>
  <c r="L30" i="78"/>
  <c r="L31" i="78"/>
  <c r="L32" i="78"/>
  <c r="L33" i="78"/>
  <c r="L34" i="78"/>
  <c r="L35" i="78"/>
  <c r="L36" i="78"/>
  <c r="L37" i="78"/>
  <c r="L38" i="78"/>
  <c r="L39" i="78"/>
  <c r="L40" i="78"/>
  <c r="L41" i="78"/>
  <c r="L42" i="78"/>
  <c r="L43" i="78"/>
  <c r="L44" i="78"/>
  <c r="L45" i="78"/>
  <c r="L46" i="78"/>
  <c r="L47" i="78"/>
  <c r="L48" i="78"/>
  <c r="L49" i="78"/>
  <c r="L50" i="78"/>
  <c r="L51" i="78"/>
  <c r="L52" i="78"/>
  <c r="L53" i="78"/>
  <c r="L54" i="78"/>
  <c r="L55" i="78"/>
  <c r="L56" i="78"/>
  <c r="L57" i="78"/>
  <c r="L58" i="78"/>
  <c r="L59" i="78"/>
  <c r="L60" i="78"/>
  <c r="L16" i="78"/>
  <c r="H17" i="78"/>
  <c r="H18" i="78"/>
  <c r="H19" i="78"/>
  <c r="H20" i="78"/>
  <c r="H21" i="78"/>
  <c r="H22" i="78"/>
  <c r="H23" i="78"/>
  <c r="H24" i="78"/>
  <c r="H25" i="78"/>
  <c r="H26" i="78"/>
  <c r="H27" i="78"/>
  <c r="H28" i="78"/>
  <c r="H29" i="78"/>
  <c r="H30" i="78"/>
  <c r="H31" i="78"/>
  <c r="H32" i="78"/>
  <c r="H33" i="78"/>
  <c r="H34" i="78"/>
  <c r="H35" i="78"/>
  <c r="H36" i="78"/>
  <c r="H37" i="78"/>
  <c r="H38" i="78"/>
  <c r="H39" i="78"/>
  <c r="H40" i="78"/>
  <c r="H41" i="78"/>
  <c r="H42" i="78"/>
  <c r="H43" i="78"/>
  <c r="H44" i="78"/>
  <c r="H45" i="78"/>
  <c r="H46" i="78"/>
  <c r="H47" i="78"/>
  <c r="H48" i="78"/>
  <c r="H49" i="78"/>
  <c r="H50" i="78"/>
  <c r="H51" i="78"/>
  <c r="H52" i="78"/>
  <c r="H53" i="78"/>
  <c r="H54" i="78"/>
  <c r="H55" i="78"/>
  <c r="H56" i="78"/>
  <c r="H57" i="78"/>
  <c r="H58" i="78"/>
  <c r="H59" i="78"/>
  <c r="H60" i="78"/>
  <c r="H16" i="78"/>
  <c r="C11" i="78"/>
  <c r="L15" i="78"/>
  <c r="C10" i="78"/>
  <c r="C11" i="71"/>
  <c r="C12" i="71" s="1"/>
  <c r="C11" i="72"/>
  <c r="C11" i="73"/>
  <c r="C11" i="74"/>
  <c r="C11" i="75"/>
  <c r="C11" i="76"/>
  <c r="C11" i="77"/>
  <c r="C10" i="77"/>
  <c r="L18" i="76"/>
  <c r="L19" i="76"/>
  <c r="L26" i="76"/>
  <c r="L27" i="76"/>
  <c r="L34" i="76"/>
  <c r="L35" i="76"/>
  <c r="L42" i="76"/>
  <c r="L43" i="76"/>
  <c r="L50" i="76"/>
  <c r="L51" i="76"/>
  <c r="L58" i="76"/>
  <c r="L59" i="76"/>
  <c r="H21" i="76"/>
  <c r="H22" i="76"/>
  <c r="H29" i="76"/>
  <c r="H30" i="76"/>
  <c r="H37" i="76"/>
  <c r="H38" i="76"/>
  <c r="H45" i="76"/>
  <c r="H46" i="76"/>
  <c r="H53" i="76"/>
  <c r="H54" i="76"/>
  <c r="H16" i="76"/>
  <c r="L15" i="76"/>
  <c r="C10" i="76"/>
  <c r="L15" i="75"/>
  <c r="C10" i="75"/>
  <c r="L22" i="74"/>
  <c r="L24" i="74"/>
  <c r="L30" i="74"/>
  <c r="L32" i="74"/>
  <c r="L38" i="74"/>
  <c r="L40" i="74"/>
  <c r="L46" i="74"/>
  <c r="L48" i="74"/>
  <c r="L54" i="74"/>
  <c r="L56" i="74"/>
  <c r="H17" i="74"/>
  <c r="H19" i="74"/>
  <c r="H25" i="74"/>
  <c r="H27" i="74"/>
  <c r="H33" i="74"/>
  <c r="H35" i="74"/>
  <c r="H41" i="74"/>
  <c r="H43" i="74"/>
  <c r="H49" i="74"/>
  <c r="H51" i="74"/>
  <c r="H57" i="74"/>
  <c r="H59" i="74"/>
  <c r="L15" i="74"/>
  <c r="C10" i="74"/>
  <c r="L22" i="73"/>
  <c r="L30" i="73"/>
  <c r="L38" i="73"/>
  <c r="L46" i="73"/>
  <c r="L54" i="73"/>
  <c r="H18" i="73"/>
  <c r="H26" i="73"/>
  <c r="H34" i="73"/>
  <c r="H42" i="73"/>
  <c r="H50" i="73"/>
  <c r="H58" i="73"/>
  <c r="L15" i="73"/>
  <c r="C10" i="73"/>
  <c r="L17" i="72"/>
  <c r="L22" i="72"/>
  <c r="L23" i="72"/>
  <c r="L25" i="72"/>
  <c r="L30" i="72"/>
  <c r="L31" i="72"/>
  <c r="L33" i="72"/>
  <c r="L38" i="72"/>
  <c r="L39" i="72"/>
  <c r="L41" i="72"/>
  <c r="L46" i="72"/>
  <c r="L47" i="72"/>
  <c r="L49" i="72"/>
  <c r="L54" i="72"/>
  <c r="L55" i="72"/>
  <c r="L57" i="72"/>
  <c r="H17" i="72"/>
  <c r="H18" i="72"/>
  <c r="H20" i="72"/>
  <c r="H25" i="72"/>
  <c r="H26" i="72"/>
  <c r="H28" i="72"/>
  <c r="H33" i="72"/>
  <c r="H34" i="72"/>
  <c r="H36" i="72"/>
  <c r="H41" i="72"/>
  <c r="H42" i="72"/>
  <c r="H44" i="72"/>
  <c r="H49" i="72"/>
  <c r="H50" i="72"/>
  <c r="H52" i="72"/>
  <c r="H57" i="72"/>
  <c r="H58" i="72"/>
  <c r="H60" i="72"/>
  <c r="L15" i="72"/>
  <c r="C10" i="72"/>
  <c r="L15" i="71"/>
  <c r="C10" i="71"/>
  <c r="L15" i="69"/>
  <c r="L15" i="70"/>
  <c r="C10" i="70"/>
  <c r="L15" i="56"/>
  <c r="C10" i="69"/>
  <c r="H21" i="69"/>
  <c r="H23" i="69"/>
  <c r="H31" i="69"/>
  <c r="H45" i="69"/>
  <c r="H47" i="69"/>
  <c r="H53" i="69"/>
  <c r="H55" i="69"/>
  <c r="L18" i="69"/>
  <c r="L32" i="69"/>
  <c r="L34" i="69"/>
  <c r="L40" i="69"/>
  <c r="L42" i="69"/>
  <c r="L50" i="69"/>
  <c r="L58" i="69"/>
  <c r="H61" i="69"/>
  <c r="C11" i="70"/>
  <c r="C12" i="70" s="1"/>
  <c r="L22" i="70" s="1"/>
  <c r="C11" i="56"/>
  <c r="C12" i="56" s="1"/>
  <c r="C11" i="69"/>
  <c r="C12" i="69" s="1"/>
  <c r="H24" i="69" s="1"/>
  <c r="G4" i="15"/>
  <c r="H4" i="15"/>
  <c r="I5" i="15"/>
  <c r="T39" i="15"/>
  <c r="S39" i="15"/>
  <c r="R39" i="15"/>
  <c r="Q39" i="15"/>
  <c r="T38" i="15"/>
  <c r="S38" i="15"/>
  <c r="R38" i="15"/>
  <c r="Q38" i="15"/>
  <c r="T37" i="15"/>
  <c r="S37" i="15"/>
  <c r="R37" i="15"/>
  <c r="Q37" i="15"/>
  <c r="T36" i="15"/>
  <c r="S36" i="15"/>
  <c r="R36" i="15"/>
  <c r="Q36" i="15"/>
  <c r="P39" i="15"/>
  <c r="P38" i="15"/>
  <c r="P37" i="15"/>
  <c r="P36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C61" i="56"/>
  <c r="B16" i="15" s="1"/>
  <c r="D61" i="56"/>
  <c r="B17" i="15" s="1"/>
  <c r="E61" i="56"/>
  <c r="B18" i="15" s="1"/>
  <c r="F61" i="56"/>
  <c r="B19" i="15" s="1"/>
  <c r="G3" i="15"/>
  <c r="L6" i="15" s="1"/>
  <c r="J5" i="15"/>
  <c r="K5" i="15"/>
  <c r="L5" i="15"/>
  <c r="T26" i="15"/>
  <c r="G16" i="56"/>
  <c r="E12" i="56"/>
  <c r="T25" i="15"/>
  <c r="K25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G24" i="15"/>
  <c r="F24" i="15"/>
  <c r="E24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G23" i="15"/>
  <c r="F23" i="15"/>
  <c r="E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G22" i="15"/>
  <c r="F22" i="15"/>
  <c r="E22" i="15"/>
  <c r="D22" i="15"/>
  <c r="F12" i="56"/>
  <c r="T20" i="15"/>
  <c r="S20" i="15"/>
  <c r="R20" i="15"/>
  <c r="Q20" i="15"/>
  <c r="P20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G19" i="15"/>
  <c r="F19" i="15"/>
  <c r="E19" i="15"/>
  <c r="D19" i="15"/>
  <c r="C19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G18" i="15"/>
  <c r="E17" i="15"/>
  <c r="F18" i="15"/>
  <c r="E18" i="15"/>
  <c r="D18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G17" i="15"/>
  <c r="F17" i="15"/>
  <c r="D17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G16" i="15"/>
  <c r="F16" i="15"/>
  <c r="E16" i="15"/>
  <c r="D16" i="15"/>
  <c r="T14" i="15"/>
  <c r="N14" i="15"/>
  <c r="J14" i="15"/>
  <c r="S11" i="15"/>
  <c r="T11" i="15"/>
  <c r="U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G16" i="88"/>
  <c r="G61" i="88" s="1"/>
  <c r="G17" i="88"/>
  <c r="G18" i="88"/>
  <c r="G19" i="88"/>
  <c r="G20" i="88"/>
  <c r="G21" i="88"/>
  <c r="G22" i="88"/>
  <c r="G23" i="88"/>
  <c r="G24" i="88"/>
  <c r="G25" i="88"/>
  <c r="G26" i="88"/>
  <c r="G27" i="88"/>
  <c r="G28" i="88"/>
  <c r="G29" i="88"/>
  <c r="G30" i="88"/>
  <c r="G31" i="88"/>
  <c r="G32" i="88"/>
  <c r="G33" i="88"/>
  <c r="G34" i="88"/>
  <c r="G35" i="88"/>
  <c r="G36" i="88"/>
  <c r="G37" i="88"/>
  <c r="G38" i="88"/>
  <c r="G39" i="88"/>
  <c r="G40" i="88"/>
  <c r="G41" i="88"/>
  <c r="G42" i="88"/>
  <c r="G43" i="88"/>
  <c r="G44" i="88"/>
  <c r="G45" i="88"/>
  <c r="G46" i="88"/>
  <c r="G47" i="88"/>
  <c r="G48" i="88"/>
  <c r="G49" i="88"/>
  <c r="G50" i="88"/>
  <c r="G51" i="88"/>
  <c r="G52" i="88"/>
  <c r="G53" i="88"/>
  <c r="G54" i="88"/>
  <c r="G55" i="88"/>
  <c r="G56" i="88"/>
  <c r="G57" i="88"/>
  <c r="G58" i="88"/>
  <c r="G59" i="88"/>
  <c r="G60" i="88"/>
  <c r="M61" i="88"/>
  <c r="N69" i="88"/>
  <c r="N67" i="88"/>
  <c r="C65" i="88"/>
  <c r="U29" i="15" s="1"/>
  <c r="C11" i="88"/>
  <c r="C12" i="88" s="1"/>
  <c r="E12" i="88"/>
  <c r="F61" i="88"/>
  <c r="H12" i="88"/>
  <c r="K59" i="88" s="1"/>
  <c r="K61" i="88"/>
  <c r="U24" i="15" s="1"/>
  <c r="E61" i="88"/>
  <c r="G12" i="88"/>
  <c r="J58" i="88" s="1"/>
  <c r="D61" i="88"/>
  <c r="U17" i="15" s="1"/>
  <c r="F12" i="88"/>
  <c r="I61" i="88" s="1"/>
  <c r="U22" i="15" s="1"/>
  <c r="C61" i="88"/>
  <c r="U16" i="15" s="1"/>
  <c r="N60" i="88"/>
  <c r="K60" i="88"/>
  <c r="I60" i="88"/>
  <c r="N59" i="88"/>
  <c r="J59" i="88"/>
  <c r="N58" i="88"/>
  <c r="N57" i="88"/>
  <c r="K57" i="88"/>
  <c r="N56" i="88"/>
  <c r="J56" i="88"/>
  <c r="I56" i="88"/>
  <c r="N55" i="88"/>
  <c r="N54" i="88"/>
  <c r="K54" i="88"/>
  <c r="N53" i="88"/>
  <c r="N52" i="88"/>
  <c r="K52" i="88"/>
  <c r="J52" i="88"/>
  <c r="N51" i="88"/>
  <c r="N50" i="88"/>
  <c r="N49" i="88"/>
  <c r="K49" i="88"/>
  <c r="N48" i="88"/>
  <c r="N47" i="88"/>
  <c r="N46" i="88"/>
  <c r="K46" i="88"/>
  <c r="N45" i="88"/>
  <c r="N44" i="88"/>
  <c r="K44" i="88"/>
  <c r="N43" i="88"/>
  <c r="K43" i="88"/>
  <c r="N42" i="88"/>
  <c r="K42" i="88"/>
  <c r="N41" i="88"/>
  <c r="K41" i="88"/>
  <c r="N40" i="88"/>
  <c r="K40" i="88"/>
  <c r="N39" i="88"/>
  <c r="K39" i="88"/>
  <c r="N38" i="88"/>
  <c r="K38" i="88"/>
  <c r="N37" i="88"/>
  <c r="K37" i="88"/>
  <c r="N36" i="88"/>
  <c r="K36" i="88"/>
  <c r="N35" i="88"/>
  <c r="K35" i="88"/>
  <c r="N34" i="88"/>
  <c r="K34" i="88"/>
  <c r="N33" i="88"/>
  <c r="K33" i="88"/>
  <c r="N32" i="88"/>
  <c r="K32" i="88"/>
  <c r="N31" i="88"/>
  <c r="K31" i="88"/>
  <c r="N30" i="88"/>
  <c r="K30" i="88"/>
  <c r="N29" i="88"/>
  <c r="K29" i="88"/>
  <c r="N28" i="88"/>
  <c r="K28" i="88"/>
  <c r="N27" i="88"/>
  <c r="K27" i="88"/>
  <c r="N26" i="88"/>
  <c r="K26" i="88"/>
  <c r="N25" i="88"/>
  <c r="K25" i="88"/>
  <c r="N24" i="88"/>
  <c r="K24" i="88"/>
  <c r="N23" i="88"/>
  <c r="K23" i="88"/>
  <c r="N22" i="88"/>
  <c r="K22" i="88"/>
  <c r="N21" i="88"/>
  <c r="K21" i="88"/>
  <c r="N20" i="88"/>
  <c r="K20" i="88"/>
  <c r="N19" i="88"/>
  <c r="K19" i="88"/>
  <c r="N18" i="88"/>
  <c r="K18" i="88"/>
  <c r="N17" i="88"/>
  <c r="K17" i="88"/>
  <c r="K16" i="88"/>
  <c r="G16" i="87"/>
  <c r="G17" i="87"/>
  <c r="G18" i="87"/>
  <c r="G19" i="87"/>
  <c r="G20" i="87"/>
  <c r="G21" i="87"/>
  <c r="G22" i="87"/>
  <c r="G23" i="87"/>
  <c r="G24" i="87"/>
  <c r="G25" i="87"/>
  <c r="G26" i="87"/>
  <c r="G27" i="87"/>
  <c r="G28" i="87"/>
  <c r="G29" i="87"/>
  <c r="G30" i="87"/>
  <c r="G31" i="87"/>
  <c r="G32" i="87"/>
  <c r="G33" i="87"/>
  <c r="G34" i="87"/>
  <c r="G35" i="87"/>
  <c r="G36" i="87"/>
  <c r="G37" i="87"/>
  <c r="G38" i="87"/>
  <c r="G39" i="87"/>
  <c r="G40" i="87"/>
  <c r="G41" i="87"/>
  <c r="G42" i="87"/>
  <c r="G43" i="87"/>
  <c r="G44" i="87"/>
  <c r="G45" i="87"/>
  <c r="G46" i="87"/>
  <c r="G47" i="87"/>
  <c r="G48" i="87"/>
  <c r="G49" i="87"/>
  <c r="G50" i="87"/>
  <c r="G51" i="87"/>
  <c r="G52" i="87"/>
  <c r="G53" i="87"/>
  <c r="G54" i="87"/>
  <c r="G55" i="87"/>
  <c r="G56" i="87"/>
  <c r="G57" i="87"/>
  <c r="G58" i="87"/>
  <c r="G59" i="87"/>
  <c r="G60" i="87"/>
  <c r="G61" i="87"/>
  <c r="M61" i="87"/>
  <c r="N61" i="87"/>
  <c r="N70" i="87"/>
  <c r="N69" i="87"/>
  <c r="N68" i="87"/>
  <c r="N67" i="87"/>
  <c r="C65" i="87"/>
  <c r="C11" i="87"/>
  <c r="C12" i="87"/>
  <c r="E12" i="87"/>
  <c r="L61" i="87"/>
  <c r="F61" i="87"/>
  <c r="H12" i="87"/>
  <c r="K61" i="87"/>
  <c r="E61" i="87"/>
  <c r="G12" i="87"/>
  <c r="J61" i="87"/>
  <c r="D61" i="87"/>
  <c r="F12" i="87"/>
  <c r="I61" i="87"/>
  <c r="H61" i="87"/>
  <c r="C61" i="87"/>
  <c r="N60" i="87"/>
  <c r="K60" i="87"/>
  <c r="J60" i="87"/>
  <c r="I60" i="87"/>
  <c r="N59" i="87"/>
  <c r="K59" i="87"/>
  <c r="J59" i="87"/>
  <c r="I59" i="87"/>
  <c r="N58" i="87"/>
  <c r="K58" i="87"/>
  <c r="J58" i="87"/>
  <c r="I58" i="87"/>
  <c r="N57" i="87"/>
  <c r="K57" i="87"/>
  <c r="J57" i="87"/>
  <c r="I57" i="87"/>
  <c r="N56" i="87"/>
  <c r="K56" i="87"/>
  <c r="J56" i="87"/>
  <c r="I56" i="87"/>
  <c r="N55" i="87"/>
  <c r="K55" i="87"/>
  <c r="J55" i="87"/>
  <c r="I55" i="87"/>
  <c r="N54" i="87"/>
  <c r="K54" i="87"/>
  <c r="J54" i="87"/>
  <c r="I54" i="87"/>
  <c r="N53" i="87"/>
  <c r="K53" i="87"/>
  <c r="J53" i="87"/>
  <c r="I53" i="87"/>
  <c r="N52" i="87"/>
  <c r="K52" i="87"/>
  <c r="J52" i="87"/>
  <c r="I52" i="87"/>
  <c r="N51" i="87"/>
  <c r="K51" i="87"/>
  <c r="J51" i="87"/>
  <c r="I51" i="87"/>
  <c r="N50" i="87"/>
  <c r="K50" i="87"/>
  <c r="J50" i="87"/>
  <c r="I50" i="87"/>
  <c r="N49" i="87"/>
  <c r="K49" i="87"/>
  <c r="J49" i="87"/>
  <c r="I49" i="87"/>
  <c r="N48" i="87"/>
  <c r="K48" i="87"/>
  <c r="J48" i="87"/>
  <c r="I48" i="87"/>
  <c r="N47" i="87"/>
  <c r="K47" i="87"/>
  <c r="J47" i="87"/>
  <c r="I47" i="87"/>
  <c r="N46" i="87"/>
  <c r="K46" i="87"/>
  <c r="J46" i="87"/>
  <c r="I46" i="87"/>
  <c r="N45" i="87"/>
  <c r="K45" i="87"/>
  <c r="J45" i="87"/>
  <c r="I45" i="87"/>
  <c r="N44" i="87"/>
  <c r="K44" i="87"/>
  <c r="J44" i="87"/>
  <c r="I44" i="87"/>
  <c r="N43" i="87"/>
  <c r="K43" i="87"/>
  <c r="J43" i="87"/>
  <c r="I43" i="87"/>
  <c r="N42" i="87"/>
  <c r="K42" i="87"/>
  <c r="J42" i="87"/>
  <c r="I42" i="87"/>
  <c r="N41" i="87"/>
  <c r="K41" i="87"/>
  <c r="J41" i="87"/>
  <c r="I41" i="87"/>
  <c r="N40" i="87"/>
  <c r="K40" i="87"/>
  <c r="J40" i="87"/>
  <c r="I40" i="87"/>
  <c r="N39" i="87"/>
  <c r="K39" i="87"/>
  <c r="J39" i="87"/>
  <c r="I39" i="87"/>
  <c r="N38" i="87"/>
  <c r="K38" i="87"/>
  <c r="J38" i="87"/>
  <c r="I38" i="87"/>
  <c r="N37" i="87"/>
  <c r="K37" i="87"/>
  <c r="J37" i="87"/>
  <c r="I37" i="87"/>
  <c r="N36" i="87"/>
  <c r="K36" i="87"/>
  <c r="J36" i="87"/>
  <c r="I36" i="87"/>
  <c r="N35" i="87"/>
  <c r="K35" i="87"/>
  <c r="J35" i="87"/>
  <c r="I35" i="87"/>
  <c r="N34" i="87"/>
  <c r="K34" i="87"/>
  <c r="J34" i="87"/>
  <c r="I34" i="87"/>
  <c r="N33" i="87"/>
  <c r="K33" i="87"/>
  <c r="J33" i="87"/>
  <c r="I33" i="87"/>
  <c r="N32" i="87"/>
  <c r="K32" i="87"/>
  <c r="J32" i="87"/>
  <c r="I32" i="87"/>
  <c r="N31" i="87"/>
  <c r="K31" i="87"/>
  <c r="J31" i="87"/>
  <c r="I31" i="87"/>
  <c r="N30" i="87"/>
  <c r="K30" i="87"/>
  <c r="J30" i="87"/>
  <c r="I30" i="87"/>
  <c r="N29" i="87"/>
  <c r="K29" i="87"/>
  <c r="J29" i="87"/>
  <c r="I29" i="87"/>
  <c r="N28" i="87"/>
  <c r="K28" i="87"/>
  <c r="J28" i="87"/>
  <c r="I28" i="87"/>
  <c r="N27" i="87"/>
  <c r="K27" i="87"/>
  <c r="J27" i="87"/>
  <c r="I27" i="87"/>
  <c r="N26" i="87"/>
  <c r="K26" i="87"/>
  <c r="J26" i="87"/>
  <c r="I26" i="87"/>
  <c r="N25" i="87"/>
  <c r="K25" i="87"/>
  <c r="J25" i="87"/>
  <c r="I25" i="87"/>
  <c r="N24" i="87"/>
  <c r="K24" i="87"/>
  <c r="J24" i="87"/>
  <c r="I24" i="87"/>
  <c r="N23" i="87"/>
  <c r="K23" i="87"/>
  <c r="J23" i="87"/>
  <c r="I23" i="87"/>
  <c r="N22" i="87"/>
  <c r="K22" i="87"/>
  <c r="J22" i="87"/>
  <c r="I22" i="87"/>
  <c r="N21" i="87"/>
  <c r="K21" i="87"/>
  <c r="J21" i="87"/>
  <c r="I21" i="87"/>
  <c r="N20" i="87"/>
  <c r="K20" i="87"/>
  <c r="J20" i="87"/>
  <c r="I20" i="87"/>
  <c r="N19" i="87"/>
  <c r="K19" i="87"/>
  <c r="J19" i="87"/>
  <c r="I19" i="87"/>
  <c r="N18" i="87"/>
  <c r="K18" i="87"/>
  <c r="J18" i="87"/>
  <c r="I18" i="87"/>
  <c r="N17" i="87"/>
  <c r="K17" i="87"/>
  <c r="J17" i="87"/>
  <c r="I17" i="87"/>
  <c r="N16" i="87"/>
  <c r="K16" i="87"/>
  <c r="J16" i="87"/>
  <c r="I16" i="87"/>
  <c r="G16" i="86"/>
  <c r="G17" i="86"/>
  <c r="G18" i="86"/>
  <c r="G19" i="86"/>
  <c r="G20" i="86"/>
  <c r="G21" i="86"/>
  <c r="G22" i="86"/>
  <c r="G23" i="86"/>
  <c r="G24" i="86"/>
  <c r="G25" i="86"/>
  <c r="G26" i="86"/>
  <c r="G27" i="86"/>
  <c r="G28" i="86"/>
  <c r="G29" i="86"/>
  <c r="G30" i="86"/>
  <c r="G31" i="86"/>
  <c r="G32" i="86"/>
  <c r="G33" i="86"/>
  <c r="G34" i="86"/>
  <c r="G35" i="86"/>
  <c r="G36" i="86"/>
  <c r="G37" i="86"/>
  <c r="G38" i="86"/>
  <c r="G39" i="86"/>
  <c r="G40" i="86"/>
  <c r="G41" i="86"/>
  <c r="G42" i="86"/>
  <c r="G43" i="86"/>
  <c r="G44" i="86"/>
  <c r="G45" i="86"/>
  <c r="G46" i="86"/>
  <c r="G47" i="86"/>
  <c r="G48" i="86"/>
  <c r="G49" i="86"/>
  <c r="G50" i="86"/>
  <c r="G51" i="86"/>
  <c r="G52" i="86"/>
  <c r="G53" i="86"/>
  <c r="G54" i="86"/>
  <c r="G55" i="86"/>
  <c r="G56" i="86"/>
  <c r="G57" i="86"/>
  <c r="G58" i="86"/>
  <c r="G59" i="86"/>
  <c r="G60" i="86"/>
  <c r="G61" i="86"/>
  <c r="M61" i="86"/>
  <c r="N61" i="86"/>
  <c r="N70" i="86"/>
  <c r="N69" i="86"/>
  <c r="N68" i="86"/>
  <c r="N67" i="86"/>
  <c r="C65" i="86"/>
  <c r="C12" i="86"/>
  <c r="E12" i="86"/>
  <c r="F61" i="86"/>
  <c r="H12" i="86"/>
  <c r="K61" i="86"/>
  <c r="E61" i="86"/>
  <c r="G12" i="86"/>
  <c r="J61" i="86"/>
  <c r="D61" i="86"/>
  <c r="F12" i="86"/>
  <c r="I61" i="86"/>
  <c r="C61" i="86"/>
  <c r="N60" i="86"/>
  <c r="K60" i="86"/>
  <c r="J60" i="86"/>
  <c r="I60" i="86"/>
  <c r="N59" i="86"/>
  <c r="K59" i="86"/>
  <c r="J59" i="86"/>
  <c r="I59" i="86"/>
  <c r="N58" i="86"/>
  <c r="K58" i="86"/>
  <c r="J58" i="86"/>
  <c r="I58" i="86"/>
  <c r="N57" i="86"/>
  <c r="K57" i="86"/>
  <c r="J57" i="86"/>
  <c r="I57" i="86"/>
  <c r="N56" i="86"/>
  <c r="K56" i="86"/>
  <c r="J56" i="86"/>
  <c r="I56" i="86"/>
  <c r="N55" i="86"/>
  <c r="K55" i="86"/>
  <c r="J55" i="86"/>
  <c r="I55" i="86"/>
  <c r="N54" i="86"/>
  <c r="K54" i="86"/>
  <c r="J54" i="86"/>
  <c r="I54" i="86"/>
  <c r="N53" i="86"/>
  <c r="K53" i="86"/>
  <c r="J53" i="86"/>
  <c r="I53" i="86"/>
  <c r="N52" i="86"/>
  <c r="K52" i="86"/>
  <c r="J52" i="86"/>
  <c r="I52" i="86"/>
  <c r="N51" i="86"/>
  <c r="K51" i="86"/>
  <c r="J51" i="86"/>
  <c r="I51" i="86"/>
  <c r="N50" i="86"/>
  <c r="K50" i="86"/>
  <c r="J50" i="86"/>
  <c r="I50" i="86"/>
  <c r="N49" i="86"/>
  <c r="K49" i="86"/>
  <c r="J49" i="86"/>
  <c r="I49" i="86"/>
  <c r="N48" i="86"/>
  <c r="K48" i="86"/>
  <c r="J48" i="86"/>
  <c r="I48" i="86"/>
  <c r="N47" i="86"/>
  <c r="K47" i="86"/>
  <c r="J47" i="86"/>
  <c r="I47" i="86"/>
  <c r="N46" i="86"/>
  <c r="K46" i="86"/>
  <c r="J46" i="86"/>
  <c r="I46" i="86"/>
  <c r="N45" i="86"/>
  <c r="K45" i="86"/>
  <c r="J45" i="86"/>
  <c r="I45" i="86"/>
  <c r="N44" i="86"/>
  <c r="K44" i="86"/>
  <c r="J44" i="86"/>
  <c r="I44" i="86"/>
  <c r="N43" i="86"/>
  <c r="K43" i="86"/>
  <c r="J43" i="86"/>
  <c r="I43" i="86"/>
  <c r="N42" i="86"/>
  <c r="K42" i="86"/>
  <c r="J42" i="86"/>
  <c r="I42" i="86"/>
  <c r="N41" i="86"/>
  <c r="K41" i="86"/>
  <c r="J41" i="86"/>
  <c r="I41" i="86"/>
  <c r="N40" i="86"/>
  <c r="K40" i="86"/>
  <c r="J40" i="86"/>
  <c r="I40" i="86"/>
  <c r="N39" i="86"/>
  <c r="K39" i="86"/>
  <c r="J39" i="86"/>
  <c r="I39" i="86"/>
  <c r="N38" i="86"/>
  <c r="K38" i="86"/>
  <c r="J38" i="86"/>
  <c r="I38" i="86"/>
  <c r="N37" i="86"/>
  <c r="K37" i="86"/>
  <c r="J37" i="86"/>
  <c r="I37" i="86"/>
  <c r="N36" i="86"/>
  <c r="K36" i="86"/>
  <c r="J36" i="86"/>
  <c r="I36" i="86"/>
  <c r="N35" i="86"/>
  <c r="K35" i="86"/>
  <c r="J35" i="86"/>
  <c r="I35" i="86"/>
  <c r="N34" i="86"/>
  <c r="K34" i="86"/>
  <c r="J34" i="86"/>
  <c r="I34" i="86"/>
  <c r="N33" i="86"/>
  <c r="K33" i="86"/>
  <c r="J33" i="86"/>
  <c r="I33" i="86"/>
  <c r="N32" i="86"/>
  <c r="K32" i="86"/>
  <c r="J32" i="86"/>
  <c r="I32" i="86"/>
  <c r="N31" i="86"/>
  <c r="K31" i="86"/>
  <c r="J31" i="86"/>
  <c r="I31" i="86"/>
  <c r="N30" i="86"/>
  <c r="K30" i="86"/>
  <c r="J30" i="86"/>
  <c r="I30" i="86"/>
  <c r="N29" i="86"/>
  <c r="K29" i="86"/>
  <c r="J29" i="86"/>
  <c r="I29" i="86"/>
  <c r="N28" i="86"/>
  <c r="K28" i="86"/>
  <c r="J28" i="86"/>
  <c r="I28" i="86"/>
  <c r="N27" i="86"/>
  <c r="K27" i="86"/>
  <c r="J27" i="86"/>
  <c r="I27" i="86"/>
  <c r="N26" i="86"/>
  <c r="K26" i="86"/>
  <c r="J26" i="86"/>
  <c r="I26" i="86"/>
  <c r="N25" i="86"/>
  <c r="K25" i="86"/>
  <c r="J25" i="86"/>
  <c r="I25" i="86"/>
  <c r="N24" i="86"/>
  <c r="K24" i="86"/>
  <c r="J24" i="86"/>
  <c r="I24" i="86"/>
  <c r="N23" i="86"/>
  <c r="K23" i="86"/>
  <c r="J23" i="86"/>
  <c r="I23" i="86"/>
  <c r="N22" i="86"/>
  <c r="K22" i="86"/>
  <c r="J22" i="86"/>
  <c r="I22" i="86"/>
  <c r="N21" i="86"/>
  <c r="K21" i="86"/>
  <c r="J21" i="86"/>
  <c r="I21" i="86"/>
  <c r="N20" i="86"/>
  <c r="K20" i="86"/>
  <c r="J20" i="86"/>
  <c r="I20" i="86"/>
  <c r="N19" i="86"/>
  <c r="K19" i="86"/>
  <c r="J19" i="86"/>
  <c r="I19" i="86"/>
  <c r="N18" i="86"/>
  <c r="K18" i="86"/>
  <c r="J18" i="86"/>
  <c r="I18" i="86"/>
  <c r="N17" i="86"/>
  <c r="K17" i="86"/>
  <c r="J17" i="86"/>
  <c r="I17" i="86"/>
  <c r="N16" i="86"/>
  <c r="K16" i="86"/>
  <c r="J16" i="86"/>
  <c r="I16" i="86"/>
  <c r="G16" i="85"/>
  <c r="G17" i="85"/>
  <c r="G18" i="85"/>
  <c r="G19" i="85"/>
  <c r="G20" i="85"/>
  <c r="G21" i="85"/>
  <c r="G22" i="85"/>
  <c r="G23" i="85"/>
  <c r="G24" i="85"/>
  <c r="G25" i="85"/>
  <c r="G26" i="85"/>
  <c r="G27" i="85"/>
  <c r="G28" i="85"/>
  <c r="G29" i="85"/>
  <c r="G30" i="85"/>
  <c r="G31" i="85"/>
  <c r="G32" i="85"/>
  <c r="G33" i="85"/>
  <c r="G34" i="85"/>
  <c r="G35" i="85"/>
  <c r="G36" i="85"/>
  <c r="G37" i="85"/>
  <c r="G38" i="85"/>
  <c r="G39" i="85"/>
  <c r="G40" i="85"/>
  <c r="G41" i="85"/>
  <c r="G42" i="85"/>
  <c r="G43" i="85"/>
  <c r="G44" i="85"/>
  <c r="G45" i="85"/>
  <c r="G46" i="85"/>
  <c r="G47" i="85"/>
  <c r="G48" i="85"/>
  <c r="G49" i="85"/>
  <c r="G50" i="85"/>
  <c r="G51" i="85"/>
  <c r="G52" i="85"/>
  <c r="G53" i="85"/>
  <c r="G54" i="85"/>
  <c r="G55" i="85"/>
  <c r="G56" i="85"/>
  <c r="G57" i="85"/>
  <c r="G58" i="85"/>
  <c r="G59" i="85"/>
  <c r="G60" i="85"/>
  <c r="G61" i="85"/>
  <c r="M61" i="85"/>
  <c r="N61" i="85"/>
  <c r="N70" i="85"/>
  <c r="N69" i="85"/>
  <c r="N68" i="85"/>
  <c r="N67" i="85"/>
  <c r="C65" i="85"/>
  <c r="C12" i="85"/>
  <c r="H61" i="85" s="1"/>
  <c r="R25" i="15" s="1"/>
  <c r="E12" i="85"/>
  <c r="F61" i="85"/>
  <c r="H12" i="85"/>
  <c r="K61" i="85"/>
  <c r="E61" i="85"/>
  <c r="G12" i="85"/>
  <c r="J61" i="85"/>
  <c r="D61" i="85"/>
  <c r="F12" i="85"/>
  <c r="I61" i="85"/>
  <c r="C61" i="85"/>
  <c r="N60" i="85"/>
  <c r="K60" i="85"/>
  <c r="J60" i="85"/>
  <c r="I60" i="85"/>
  <c r="N59" i="85"/>
  <c r="K59" i="85"/>
  <c r="J59" i="85"/>
  <c r="I59" i="85"/>
  <c r="N58" i="85"/>
  <c r="K58" i="85"/>
  <c r="J58" i="85"/>
  <c r="I58" i="85"/>
  <c r="N57" i="85"/>
  <c r="K57" i="85"/>
  <c r="J57" i="85"/>
  <c r="I57" i="85"/>
  <c r="N56" i="85"/>
  <c r="K56" i="85"/>
  <c r="J56" i="85"/>
  <c r="I56" i="85"/>
  <c r="N55" i="85"/>
  <c r="K55" i="85"/>
  <c r="J55" i="85"/>
  <c r="I55" i="85"/>
  <c r="N54" i="85"/>
  <c r="K54" i="85"/>
  <c r="J54" i="85"/>
  <c r="I54" i="85"/>
  <c r="N53" i="85"/>
  <c r="K53" i="85"/>
  <c r="J53" i="85"/>
  <c r="I53" i="85"/>
  <c r="N52" i="85"/>
  <c r="K52" i="85"/>
  <c r="J52" i="85"/>
  <c r="I52" i="85"/>
  <c r="N51" i="85"/>
  <c r="K51" i="85"/>
  <c r="J51" i="85"/>
  <c r="I51" i="85"/>
  <c r="N50" i="85"/>
  <c r="K50" i="85"/>
  <c r="J50" i="85"/>
  <c r="I50" i="85"/>
  <c r="N49" i="85"/>
  <c r="K49" i="85"/>
  <c r="J49" i="85"/>
  <c r="I49" i="85"/>
  <c r="N48" i="85"/>
  <c r="K48" i="85"/>
  <c r="J48" i="85"/>
  <c r="I48" i="85"/>
  <c r="N47" i="85"/>
  <c r="K47" i="85"/>
  <c r="J47" i="85"/>
  <c r="I47" i="85"/>
  <c r="N46" i="85"/>
  <c r="K46" i="85"/>
  <c r="J46" i="85"/>
  <c r="I46" i="85"/>
  <c r="N45" i="85"/>
  <c r="K45" i="85"/>
  <c r="J45" i="85"/>
  <c r="I45" i="85"/>
  <c r="N44" i="85"/>
  <c r="K44" i="85"/>
  <c r="J44" i="85"/>
  <c r="I44" i="85"/>
  <c r="N43" i="85"/>
  <c r="K43" i="85"/>
  <c r="J43" i="85"/>
  <c r="I43" i="85"/>
  <c r="N42" i="85"/>
  <c r="K42" i="85"/>
  <c r="J42" i="85"/>
  <c r="I42" i="85"/>
  <c r="N41" i="85"/>
  <c r="K41" i="85"/>
  <c r="J41" i="85"/>
  <c r="I41" i="85"/>
  <c r="N40" i="85"/>
  <c r="K40" i="85"/>
  <c r="J40" i="85"/>
  <c r="I40" i="85"/>
  <c r="N39" i="85"/>
  <c r="K39" i="85"/>
  <c r="J39" i="85"/>
  <c r="I39" i="85"/>
  <c r="N38" i="85"/>
  <c r="K38" i="85"/>
  <c r="J38" i="85"/>
  <c r="I38" i="85"/>
  <c r="N37" i="85"/>
  <c r="K37" i="85"/>
  <c r="J37" i="85"/>
  <c r="I37" i="85"/>
  <c r="N36" i="85"/>
  <c r="K36" i="85"/>
  <c r="J36" i="85"/>
  <c r="I36" i="85"/>
  <c r="N35" i="85"/>
  <c r="K35" i="85"/>
  <c r="J35" i="85"/>
  <c r="I35" i="85"/>
  <c r="N34" i="85"/>
  <c r="K34" i="85"/>
  <c r="J34" i="85"/>
  <c r="I34" i="85"/>
  <c r="N33" i="85"/>
  <c r="K33" i="85"/>
  <c r="J33" i="85"/>
  <c r="I33" i="85"/>
  <c r="N32" i="85"/>
  <c r="K32" i="85"/>
  <c r="J32" i="85"/>
  <c r="I32" i="85"/>
  <c r="N31" i="85"/>
  <c r="K31" i="85"/>
  <c r="J31" i="85"/>
  <c r="I31" i="85"/>
  <c r="N30" i="85"/>
  <c r="K30" i="85"/>
  <c r="J30" i="85"/>
  <c r="I30" i="85"/>
  <c r="N29" i="85"/>
  <c r="K29" i="85"/>
  <c r="J29" i="85"/>
  <c r="I29" i="85"/>
  <c r="N28" i="85"/>
  <c r="K28" i="85"/>
  <c r="J28" i="85"/>
  <c r="I28" i="85"/>
  <c r="N27" i="85"/>
  <c r="K27" i="85"/>
  <c r="J27" i="85"/>
  <c r="I27" i="85"/>
  <c r="N26" i="85"/>
  <c r="K26" i="85"/>
  <c r="J26" i="85"/>
  <c r="I26" i="85"/>
  <c r="N25" i="85"/>
  <c r="K25" i="85"/>
  <c r="J25" i="85"/>
  <c r="I25" i="85"/>
  <c r="N24" i="85"/>
  <c r="K24" i="85"/>
  <c r="J24" i="85"/>
  <c r="I24" i="85"/>
  <c r="N23" i="85"/>
  <c r="K23" i="85"/>
  <c r="J23" i="85"/>
  <c r="I23" i="85"/>
  <c r="N22" i="85"/>
  <c r="K22" i="85"/>
  <c r="J22" i="85"/>
  <c r="I22" i="85"/>
  <c r="N21" i="85"/>
  <c r="K21" i="85"/>
  <c r="J21" i="85"/>
  <c r="I21" i="85"/>
  <c r="N20" i="85"/>
  <c r="K20" i="85"/>
  <c r="J20" i="85"/>
  <c r="I20" i="85"/>
  <c r="N19" i="85"/>
  <c r="K19" i="85"/>
  <c r="J19" i="85"/>
  <c r="I19" i="85"/>
  <c r="N18" i="85"/>
  <c r="K18" i="85"/>
  <c r="J18" i="85"/>
  <c r="I18" i="85"/>
  <c r="N17" i="85"/>
  <c r="K17" i="85"/>
  <c r="J17" i="85"/>
  <c r="I17" i="85"/>
  <c r="N16" i="85"/>
  <c r="K16" i="85"/>
  <c r="J16" i="85"/>
  <c r="I16" i="85"/>
  <c r="G16" i="84"/>
  <c r="G17" i="84"/>
  <c r="G18" i="84"/>
  <c r="G19" i="84"/>
  <c r="G20" i="84"/>
  <c r="G21" i="84"/>
  <c r="G22" i="84"/>
  <c r="G23" i="84"/>
  <c r="G24" i="84"/>
  <c r="G25" i="84"/>
  <c r="G26" i="84"/>
  <c r="G27" i="84"/>
  <c r="G28" i="84"/>
  <c r="G29" i="84"/>
  <c r="G30" i="84"/>
  <c r="G31" i="84"/>
  <c r="G32" i="84"/>
  <c r="G33" i="84"/>
  <c r="G34" i="84"/>
  <c r="G35" i="84"/>
  <c r="G36" i="84"/>
  <c r="G37" i="84"/>
  <c r="G38" i="84"/>
  <c r="G39" i="84"/>
  <c r="G40" i="84"/>
  <c r="G41" i="84"/>
  <c r="G42" i="84"/>
  <c r="G43" i="84"/>
  <c r="G44" i="84"/>
  <c r="G45" i="84"/>
  <c r="G46" i="84"/>
  <c r="G47" i="84"/>
  <c r="G48" i="84"/>
  <c r="G49" i="84"/>
  <c r="G50" i="84"/>
  <c r="G51" i="84"/>
  <c r="G52" i="84"/>
  <c r="G53" i="84"/>
  <c r="G54" i="84"/>
  <c r="G55" i="84"/>
  <c r="G56" i="84"/>
  <c r="G57" i="84"/>
  <c r="G58" i="84"/>
  <c r="G59" i="84"/>
  <c r="G60" i="84"/>
  <c r="G61" i="84"/>
  <c r="M61" i="84"/>
  <c r="N61" i="84"/>
  <c r="N70" i="84"/>
  <c r="N69" i="84"/>
  <c r="N68" i="84"/>
  <c r="N67" i="84"/>
  <c r="C65" i="84"/>
  <c r="C12" i="84"/>
  <c r="H61" i="84" s="1"/>
  <c r="Q25" i="15" s="1"/>
  <c r="E12" i="84"/>
  <c r="F61" i="84"/>
  <c r="H12" i="84"/>
  <c r="K61" i="84"/>
  <c r="E61" i="84"/>
  <c r="G12" i="84"/>
  <c r="J61" i="84"/>
  <c r="D61" i="84"/>
  <c r="F12" i="84"/>
  <c r="I61" i="84"/>
  <c r="C61" i="84"/>
  <c r="N60" i="84"/>
  <c r="K60" i="84"/>
  <c r="J60" i="84"/>
  <c r="I60" i="84"/>
  <c r="N59" i="84"/>
  <c r="K59" i="84"/>
  <c r="J59" i="84"/>
  <c r="I59" i="84"/>
  <c r="N58" i="84"/>
  <c r="K58" i="84"/>
  <c r="J58" i="84"/>
  <c r="I58" i="84"/>
  <c r="N57" i="84"/>
  <c r="K57" i="84"/>
  <c r="J57" i="84"/>
  <c r="I57" i="84"/>
  <c r="N56" i="84"/>
  <c r="K56" i="84"/>
  <c r="J56" i="84"/>
  <c r="I56" i="84"/>
  <c r="N55" i="84"/>
  <c r="K55" i="84"/>
  <c r="J55" i="84"/>
  <c r="I55" i="84"/>
  <c r="N54" i="84"/>
  <c r="K54" i="84"/>
  <c r="J54" i="84"/>
  <c r="I54" i="84"/>
  <c r="N53" i="84"/>
  <c r="K53" i="84"/>
  <c r="J53" i="84"/>
  <c r="I53" i="84"/>
  <c r="N52" i="84"/>
  <c r="K52" i="84"/>
  <c r="J52" i="84"/>
  <c r="I52" i="84"/>
  <c r="N51" i="84"/>
  <c r="K51" i="84"/>
  <c r="J51" i="84"/>
  <c r="I51" i="84"/>
  <c r="N50" i="84"/>
  <c r="K50" i="84"/>
  <c r="J50" i="84"/>
  <c r="I50" i="84"/>
  <c r="N49" i="84"/>
  <c r="K49" i="84"/>
  <c r="J49" i="84"/>
  <c r="I49" i="84"/>
  <c r="N48" i="84"/>
  <c r="K48" i="84"/>
  <c r="J48" i="84"/>
  <c r="I48" i="84"/>
  <c r="N47" i="84"/>
  <c r="K47" i="84"/>
  <c r="J47" i="84"/>
  <c r="I47" i="84"/>
  <c r="N46" i="84"/>
  <c r="K46" i="84"/>
  <c r="J46" i="84"/>
  <c r="I46" i="84"/>
  <c r="N45" i="84"/>
  <c r="K45" i="84"/>
  <c r="J45" i="84"/>
  <c r="I45" i="84"/>
  <c r="N44" i="84"/>
  <c r="K44" i="84"/>
  <c r="J44" i="84"/>
  <c r="I44" i="84"/>
  <c r="N43" i="84"/>
  <c r="K43" i="84"/>
  <c r="J43" i="84"/>
  <c r="I43" i="84"/>
  <c r="N42" i="84"/>
  <c r="K42" i="84"/>
  <c r="J42" i="84"/>
  <c r="I42" i="84"/>
  <c r="N41" i="84"/>
  <c r="K41" i="84"/>
  <c r="J41" i="84"/>
  <c r="I41" i="84"/>
  <c r="N40" i="84"/>
  <c r="K40" i="84"/>
  <c r="J40" i="84"/>
  <c r="I40" i="84"/>
  <c r="N39" i="84"/>
  <c r="K39" i="84"/>
  <c r="J39" i="84"/>
  <c r="I39" i="84"/>
  <c r="N38" i="84"/>
  <c r="K38" i="84"/>
  <c r="J38" i="84"/>
  <c r="I38" i="84"/>
  <c r="N37" i="84"/>
  <c r="K37" i="84"/>
  <c r="J37" i="84"/>
  <c r="I37" i="84"/>
  <c r="N36" i="84"/>
  <c r="K36" i="84"/>
  <c r="J36" i="84"/>
  <c r="I36" i="84"/>
  <c r="N35" i="84"/>
  <c r="K35" i="84"/>
  <c r="J35" i="84"/>
  <c r="I35" i="84"/>
  <c r="N34" i="84"/>
  <c r="K34" i="84"/>
  <c r="J34" i="84"/>
  <c r="I34" i="84"/>
  <c r="N33" i="84"/>
  <c r="K33" i="84"/>
  <c r="J33" i="84"/>
  <c r="I33" i="84"/>
  <c r="N32" i="84"/>
  <c r="K32" i="84"/>
  <c r="J32" i="84"/>
  <c r="I32" i="84"/>
  <c r="N31" i="84"/>
  <c r="K31" i="84"/>
  <c r="J31" i="84"/>
  <c r="I31" i="84"/>
  <c r="N30" i="84"/>
  <c r="K30" i="84"/>
  <c r="J30" i="84"/>
  <c r="I30" i="84"/>
  <c r="N29" i="84"/>
  <c r="K29" i="84"/>
  <c r="J29" i="84"/>
  <c r="I29" i="84"/>
  <c r="N28" i="84"/>
  <c r="K28" i="84"/>
  <c r="J28" i="84"/>
  <c r="I28" i="84"/>
  <c r="N27" i="84"/>
  <c r="K27" i="84"/>
  <c r="J27" i="84"/>
  <c r="I27" i="84"/>
  <c r="N26" i="84"/>
  <c r="K26" i="84"/>
  <c r="J26" i="84"/>
  <c r="I26" i="84"/>
  <c r="N25" i="84"/>
  <c r="K25" i="84"/>
  <c r="J25" i="84"/>
  <c r="I25" i="84"/>
  <c r="N24" i="84"/>
  <c r="K24" i="84"/>
  <c r="J24" i="84"/>
  <c r="I24" i="84"/>
  <c r="N23" i="84"/>
  <c r="K23" i="84"/>
  <c r="J23" i="84"/>
  <c r="I23" i="84"/>
  <c r="N22" i="84"/>
  <c r="K22" i="84"/>
  <c r="J22" i="84"/>
  <c r="I22" i="84"/>
  <c r="N21" i="84"/>
  <c r="K21" i="84"/>
  <c r="J21" i="84"/>
  <c r="I21" i="84"/>
  <c r="N20" i="84"/>
  <c r="K20" i="84"/>
  <c r="J20" i="84"/>
  <c r="I20" i="84"/>
  <c r="N19" i="84"/>
  <c r="K19" i="84"/>
  <c r="J19" i="84"/>
  <c r="I19" i="84"/>
  <c r="N18" i="84"/>
  <c r="K18" i="84"/>
  <c r="J18" i="84"/>
  <c r="I18" i="84"/>
  <c r="N17" i="84"/>
  <c r="K17" i="84"/>
  <c r="J17" i="84"/>
  <c r="I17" i="84"/>
  <c r="N16" i="84"/>
  <c r="K16" i="84"/>
  <c r="J16" i="84"/>
  <c r="I16" i="84"/>
  <c r="G16" i="83"/>
  <c r="G17" i="83"/>
  <c r="G18" i="83"/>
  <c r="G19" i="83"/>
  <c r="G20" i="83"/>
  <c r="G21" i="83"/>
  <c r="G22" i="83"/>
  <c r="G23" i="83"/>
  <c r="G24" i="83"/>
  <c r="G25" i="83"/>
  <c r="G26" i="83"/>
  <c r="G27" i="83"/>
  <c r="G28" i="83"/>
  <c r="G29" i="83"/>
  <c r="G30" i="83"/>
  <c r="G31" i="83"/>
  <c r="G32" i="83"/>
  <c r="G33" i="83"/>
  <c r="G34" i="83"/>
  <c r="G35" i="83"/>
  <c r="G36" i="83"/>
  <c r="G37" i="83"/>
  <c r="G38" i="83"/>
  <c r="G39" i="83"/>
  <c r="G40" i="83"/>
  <c r="G41" i="83"/>
  <c r="G42" i="83"/>
  <c r="G43" i="83"/>
  <c r="G44" i="83"/>
  <c r="G45" i="83"/>
  <c r="G46" i="83"/>
  <c r="G47" i="83"/>
  <c r="G48" i="83"/>
  <c r="G49" i="83"/>
  <c r="G50" i="83"/>
  <c r="G51" i="83"/>
  <c r="G52" i="83"/>
  <c r="G53" i="83"/>
  <c r="G54" i="83"/>
  <c r="G55" i="83"/>
  <c r="G56" i="83"/>
  <c r="G57" i="83"/>
  <c r="G58" i="83"/>
  <c r="G59" i="83"/>
  <c r="G60" i="83"/>
  <c r="G61" i="83"/>
  <c r="M61" i="83"/>
  <c r="N61" i="83"/>
  <c r="N70" i="83"/>
  <c r="N69" i="83"/>
  <c r="N68" i="83"/>
  <c r="N67" i="83"/>
  <c r="C65" i="83"/>
  <c r="E12" i="83"/>
  <c r="F61" i="83"/>
  <c r="H12" i="83"/>
  <c r="K61" i="83"/>
  <c r="E61" i="83"/>
  <c r="G12" i="83"/>
  <c r="J61" i="83"/>
  <c r="D61" i="83"/>
  <c r="F12" i="83"/>
  <c r="I61" i="83"/>
  <c r="C61" i="83"/>
  <c r="N60" i="83"/>
  <c r="K60" i="83"/>
  <c r="J60" i="83"/>
  <c r="I60" i="83"/>
  <c r="N59" i="83"/>
  <c r="K59" i="83"/>
  <c r="J59" i="83"/>
  <c r="I59" i="83"/>
  <c r="N58" i="83"/>
  <c r="K58" i="83"/>
  <c r="J58" i="83"/>
  <c r="I58" i="83"/>
  <c r="N57" i="83"/>
  <c r="K57" i="83"/>
  <c r="J57" i="83"/>
  <c r="I57" i="83"/>
  <c r="N56" i="83"/>
  <c r="K56" i="83"/>
  <c r="J56" i="83"/>
  <c r="I56" i="83"/>
  <c r="N55" i="83"/>
  <c r="K55" i="83"/>
  <c r="J55" i="83"/>
  <c r="I55" i="83"/>
  <c r="N54" i="83"/>
  <c r="K54" i="83"/>
  <c r="J54" i="83"/>
  <c r="I54" i="83"/>
  <c r="N53" i="83"/>
  <c r="K53" i="83"/>
  <c r="J53" i="83"/>
  <c r="I53" i="83"/>
  <c r="N52" i="83"/>
  <c r="K52" i="83"/>
  <c r="J52" i="83"/>
  <c r="I52" i="83"/>
  <c r="N51" i="83"/>
  <c r="K51" i="83"/>
  <c r="J51" i="83"/>
  <c r="I51" i="83"/>
  <c r="N50" i="83"/>
  <c r="K50" i="83"/>
  <c r="J50" i="83"/>
  <c r="I50" i="83"/>
  <c r="N49" i="83"/>
  <c r="K49" i="83"/>
  <c r="J49" i="83"/>
  <c r="I49" i="83"/>
  <c r="N48" i="83"/>
  <c r="K48" i="83"/>
  <c r="J48" i="83"/>
  <c r="I48" i="83"/>
  <c r="N47" i="83"/>
  <c r="K47" i="83"/>
  <c r="J47" i="83"/>
  <c r="I47" i="83"/>
  <c r="N46" i="83"/>
  <c r="K46" i="83"/>
  <c r="J46" i="83"/>
  <c r="I46" i="83"/>
  <c r="N45" i="83"/>
  <c r="K45" i="83"/>
  <c r="J45" i="83"/>
  <c r="I45" i="83"/>
  <c r="N44" i="83"/>
  <c r="K44" i="83"/>
  <c r="J44" i="83"/>
  <c r="I44" i="83"/>
  <c r="N43" i="83"/>
  <c r="K43" i="83"/>
  <c r="J43" i="83"/>
  <c r="I43" i="83"/>
  <c r="N42" i="83"/>
  <c r="K42" i="83"/>
  <c r="J42" i="83"/>
  <c r="I42" i="83"/>
  <c r="N41" i="83"/>
  <c r="K41" i="83"/>
  <c r="J41" i="83"/>
  <c r="I41" i="83"/>
  <c r="N40" i="83"/>
  <c r="K40" i="83"/>
  <c r="J40" i="83"/>
  <c r="I40" i="83"/>
  <c r="N39" i="83"/>
  <c r="K39" i="83"/>
  <c r="J39" i="83"/>
  <c r="I39" i="83"/>
  <c r="N38" i="83"/>
  <c r="K38" i="83"/>
  <c r="J38" i="83"/>
  <c r="I38" i="83"/>
  <c r="N37" i="83"/>
  <c r="K37" i="83"/>
  <c r="J37" i="83"/>
  <c r="I37" i="83"/>
  <c r="N36" i="83"/>
  <c r="K36" i="83"/>
  <c r="J36" i="83"/>
  <c r="I36" i="83"/>
  <c r="N35" i="83"/>
  <c r="K35" i="83"/>
  <c r="J35" i="83"/>
  <c r="I35" i="83"/>
  <c r="N34" i="83"/>
  <c r="K34" i="83"/>
  <c r="J34" i="83"/>
  <c r="I34" i="83"/>
  <c r="N33" i="83"/>
  <c r="K33" i="83"/>
  <c r="J33" i="83"/>
  <c r="I33" i="83"/>
  <c r="N32" i="83"/>
  <c r="K32" i="83"/>
  <c r="J32" i="83"/>
  <c r="I32" i="83"/>
  <c r="N31" i="83"/>
  <c r="K31" i="83"/>
  <c r="J31" i="83"/>
  <c r="I31" i="83"/>
  <c r="N30" i="83"/>
  <c r="K30" i="83"/>
  <c r="J30" i="83"/>
  <c r="I30" i="83"/>
  <c r="N29" i="83"/>
  <c r="K29" i="83"/>
  <c r="J29" i="83"/>
  <c r="I29" i="83"/>
  <c r="N28" i="83"/>
  <c r="K28" i="83"/>
  <c r="J28" i="83"/>
  <c r="I28" i="83"/>
  <c r="N27" i="83"/>
  <c r="K27" i="83"/>
  <c r="J27" i="83"/>
  <c r="I27" i="83"/>
  <c r="N26" i="83"/>
  <c r="K26" i="83"/>
  <c r="J26" i="83"/>
  <c r="I26" i="83"/>
  <c r="N25" i="83"/>
  <c r="K25" i="83"/>
  <c r="J25" i="83"/>
  <c r="I25" i="83"/>
  <c r="N24" i="83"/>
  <c r="K24" i="83"/>
  <c r="J24" i="83"/>
  <c r="I24" i="83"/>
  <c r="N23" i="83"/>
  <c r="K23" i="83"/>
  <c r="J23" i="83"/>
  <c r="I23" i="83"/>
  <c r="N22" i="83"/>
  <c r="K22" i="83"/>
  <c r="J22" i="83"/>
  <c r="I22" i="83"/>
  <c r="N21" i="83"/>
  <c r="K21" i="83"/>
  <c r="J21" i="83"/>
  <c r="I21" i="83"/>
  <c r="N20" i="83"/>
  <c r="K20" i="83"/>
  <c r="J20" i="83"/>
  <c r="I20" i="83"/>
  <c r="N19" i="83"/>
  <c r="K19" i="83"/>
  <c r="J19" i="83"/>
  <c r="I19" i="83"/>
  <c r="N18" i="83"/>
  <c r="K18" i="83"/>
  <c r="J18" i="83"/>
  <c r="I18" i="83"/>
  <c r="N17" i="83"/>
  <c r="K17" i="83"/>
  <c r="J17" i="83"/>
  <c r="I17" i="83"/>
  <c r="N16" i="83"/>
  <c r="K16" i="83"/>
  <c r="J16" i="83"/>
  <c r="I16" i="83"/>
  <c r="G16" i="82"/>
  <c r="G17" i="82"/>
  <c r="G18" i="82"/>
  <c r="G19" i="82"/>
  <c r="G20" i="82"/>
  <c r="G21" i="82"/>
  <c r="G22" i="82"/>
  <c r="G23" i="82"/>
  <c r="G24" i="82"/>
  <c r="G25" i="82"/>
  <c r="G26" i="82"/>
  <c r="G27" i="82"/>
  <c r="G28" i="82"/>
  <c r="G29" i="82"/>
  <c r="G30" i="82"/>
  <c r="G31" i="82"/>
  <c r="G32" i="82"/>
  <c r="G33" i="82"/>
  <c r="G34" i="82"/>
  <c r="G35" i="82"/>
  <c r="G36" i="82"/>
  <c r="G37" i="82"/>
  <c r="G38" i="82"/>
  <c r="G39" i="82"/>
  <c r="G40" i="82"/>
  <c r="G41" i="82"/>
  <c r="G42" i="82"/>
  <c r="G43" i="82"/>
  <c r="G44" i="82"/>
  <c r="G45" i="82"/>
  <c r="G46" i="82"/>
  <c r="G47" i="82"/>
  <c r="G48" i="82"/>
  <c r="G49" i="82"/>
  <c r="G50" i="82"/>
  <c r="G51" i="82"/>
  <c r="G52" i="82"/>
  <c r="G53" i="82"/>
  <c r="G54" i="82"/>
  <c r="G55" i="82"/>
  <c r="G56" i="82"/>
  <c r="G57" i="82"/>
  <c r="G58" i="82"/>
  <c r="G59" i="82"/>
  <c r="G60" i="82"/>
  <c r="G61" i="82"/>
  <c r="M61" i="82"/>
  <c r="N61" i="82"/>
  <c r="N70" i="82"/>
  <c r="N69" i="82"/>
  <c r="N68" i="82"/>
  <c r="N67" i="82"/>
  <c r="C65" i="82"/>
  <c r="C12" i="82"/>
  <c r="H61" i="82" s="1"/>
  <c r="O25" i="15" s="1"/>
  <c r="E12" i="82"/>
  <c r="L61" i="82"/>
  <c r="O26" i="15" s="1"/>
  <c r="F61" i="82"/>
  <c r="H12" i="82"/>
  <c r="K61" i="82"/>
  <c r="E61" i="82"/>
  <c r="G12" i="82"/>
  <c r="J61" i="82"/>
  <c r="D61" i="82"/>
  <c r="F12" i="82"/>
  <c r="I61" i="82"/>
  <c r="C61" i="82"/>
  <c r="N60" i="82"/>
  <c r="K60" i="82"/>
  <c r="J60" i="82"/>
  <c r="I60" i="82"/>
  <c r="N59" i="82"/>
  <c r="K59" i="82"/>
  <c r="J59" i="82"/>
  <c r="I59" i="82"/>
  <c r="N58" i="82"/>
  <c r="K58" i="82"/>
  <c r="J58" i="82"/>
  <c r="I58" i="82"/>
  <c r="N57" i="82"/>
  <c r="K57" i="82"/>
  <c r="J57" i="82"/>
  <c r="I57" i="82"/>
  <c r="N56" i="82"/>
  <c r="K56" i="82"/>
  <c r="J56" i="82"/>
  <c r="I56" i="82"/>
  <c r="N55" i="82"/>
  <c r="K55" i="82"/>
  <c r="J55" i="82"/>
  <c r="I55" i="82"/>
  <c r="N54" i="82"/>
  <c r="K54" i="82"/>
  <c r="J54" i="82"/>
  <c r="I54" i="82"/>
  <c r="N53" i="82"/>
  <c r="K53" i="82"/>
  <c r="J53" i="82"/>
  <c r="I53" i="82"/>
  <c r="N52" i="82"/>
  <c r="K52" i="82"/>
  <c r="J52" i="82"/>
  <c r="I52" i="82"/>
  <c r="N51" i="82"/>
  <c r="K51" i="82"/>
  <c r="J51" i="82"/>
  <c r="I51" i="82"/>
  <c r="N50" i="82"/>
  <c r="K50" i="82"/>
  <c r="J50" i="82"/>
  <c r="I50" i="82"/>
  <c r="N49" i="82"/>
  <c r="K49" i="82"/>
  <c r="J49" i="82"/>
  <c r="I49" i="82"/>
  <c r="N48" i="82"/>
  <c r="K48" i="82"/>
  <c r="J48" i="82"/>
  <c r="I48" i="82"/>
  <c r="N47" i="82"/>
  <c r="K47" i="82"/>
  <c r="J47" i="82"/>
  <c r="I47" i="82"/>
  <c r="N46" i="82"/>
  <c r="K46" i="82"/>
  <c r="J46" i="82"/>
  <c r="I46" i="82"/>
  <c r="N45" i="82"/>
  <c r="K45" i="82"/>
  <c r="J45" i="82"/>
  <c r="I45" i="82"/>
  <c r="N44" i="82"/>
  <c r="K44" i="82"/>
  <c r="J44" i="82"/>
  <c r="I44" i="82"/>
  <c r="N43" i="82"/>
  <c r="K43" i="82"/>
  <c r="J43" i="82"/>
  <c r="I43" i="82"/>
  <c r="N42" i="82"/>
  <c r="K42" i="82"/>
  <c r="J42" i="82"/>
  <c r="I42" i="82"/>
  <c r="N41" i="82"/>
  <c r="K41" i="82"/>
  <c r="J41" i="82"/>
  <c r="I41" i="82"/>
  <c r="N40" i="82"/>
  <c r="K40" i="82"/>
  <c r="J40" i="82"/>
  <c r="I40" i="82"/>
  <c r="N39" i="82"/>
  <c r="K39" i="82"/>
  <c r="J39" i="82"/>
  <c r="I39" i="82"/>
  <c r="N38" i="82"/>
  <c r="K38" i="82"/>
  <c r="J38" i="82"/>
  <c r="I38" i="82"/>
  <c r="N37" i="82"/>
  <c r="K37" i="82"/>
  <c r="J37" i="82"/>
  <c r="I37" i="82"/>
  <c r="N36" i="82"/>
  <c r="K36" i="82"/>
  <c r="J36" i="82"/>
  <c r="I36" i="82"/>
  <c r="N35" i="82"/>
  <c r="K35" i="82"/>
  <c r="J35" i="82"/>
  <c r="I35" i="82"/>
  <c r="N34" i="82"/>
  <c r="K34" i="82"/>
  <c r="J34" i="82"/>
  <c r="I34" i="82"/>
  <c r="N33" i="82"/>
  <c r="K33" i="82"/>
  <c r="J33" i="82"/>
  <c r="I33" i="82"/>
  <c r="N32" i="82"/>
  <c r="K32" i="82"/>
  <c r="J32" i="82"/>
  <c r="I32" i="82"/>
  <c r="N31" i="82"/>
  <c r="K31" i="82"/>
  <c r="J31" i="82"/>
  <c r="I31" i="82"/>
  <c r="N30" i="82"/>
  <c r="K30" i="82"/>
  <c r="J30" i="82"/>
  <c r="I30" i="82"/>
  <c r="N29" i="82"/>
  <c r="K29" i="82"/>
  <c r="J29" i="82"/>
  <c r="I29" i="82"/>
  <c r="N28" i="82"/>
  <c r="K28" i="82"/>
  <c r="J28" i="82"/>
  <c r="I28" i="82"/>
  <c r="N27" i="82"/>
  <c r="K27" i="82"/>
  <c r="J27" i="82"/>
  <c r="I27" i="82"/>
  <c r="N26" i="82"/>
  <c r="K26" i="82"/>
  <c r="J26" i="82"/>
  <c r="I26" i="82"/>
  <c r="N25" i="82"/>
  <c r="K25" i="82"/>
  <c r="J25" i="82"/>
  <c r="I25" i="82"/>
  <c r="N24" i="82"/>
  <c r="K24" i="82"/>
  <c r="J24" i="82"/>
  <c r="I24" i="82"/>
  <c r="N23" i="82"/>
  <c r="K23" i="82"/>
  <c r="J23" i="82"/>
  <c r="I23" i="82"/>
  <c r="N22" i="82"/>
  <c r="K22" i="82"/>
  <c r="J22" i="82"/>
  <c r="I22" i="82"/>
  <c r="N21" i="82"/>
  <c r="K21" i="82"/>
  <c r="J21" i="82"/>
  <c r="I21" i="82"/>
  <c r="N20" i="82"/>
  <c r="K20" i="82"/>
  <c r="J20" i="82"/>
  <c r="I20" i="82"/>
  <c r="N19" i="82"/>
  <c r="K19" i="82"/>
  <c r="J19" i="82"/>
  <c r="I19" i="82"/>
  <c r="N18" i="82"/>
  <c r="K18" i="82"/>
  <c r="J18" i="82"/>
  <c r="I18" i="82"/>
  <c r="N17" i="82"/>
  <c r="K17" i="82"/>
  <c r="J17" i="82"/>
  <c r="I17" i="82"/>
  <c r="N16" i="82"/>
  <c r="K16" i="82"/>
  <c r="J16" i="82"/>
  <c r="I16" i="82"/>
  <c r="G16" i="81"/>
  <c r="G17" i="81"/>
  <c r="G18" i="81"/>
  <c r="G19" i="81"/>
  <c r="G20" i="81"/>
  <c r="G21" i="81"/>
  <c r="G22" i="81"/>
  <c r="G23" i="81"/>
  <c r="G24" i="81"/>
  <c r="G25" i="81"/>
  <c r="G26" i="81"/>
  <c r="G27" i="81"/>
  <c r="G28" i="81"/>
  <c r="G29" i="81"/>
  <c r="G30" i="81"/>
  <c r="G31" i="81"/>
  <c r="G32" i="81"/>
  <c r="G33" i="81"/>
  <c r="G34" i="81"/>
  <c r="G35" i="81"/>
  <c r="G36" i="81"/>
  <c r="G37" i="81"/>
  <c r="G38" i="81"/>
  <c r="G39" i="81"/>
  <c r="G40" i="81"/>
  <c r="G41" i="81"/>
  <c r="G42" i="81"/>
  <c r="G43" i="81"/>
  <c r="G44" i="81"/>
  <c r="G45" i="81"/>
  <c r="G46" i="81"/>
  <c r="G47" i="81"/>
  <c r="G48" i="81"/>
  <c r="G49" i="81"/>
  <c r="G50" i="81"/>
  <c r="G51" i="81"/>
  <c r="G52" i="81"/>
  <c r="G53" i="81"/>
  <c r="G54" i="81"/>
  <c r="G55" i="81"/>
  <c r="G56" i="81"/>
  <c r="G57" i="81"/>
  <c r="G58" i="81"/>
  <c r="G59" i="81"/>
  <c r="G60" i="81"/>
  <c r="G61" i="81"/>
  <c r="M61" i="81"/>
  <c r="N61" i="81"/>
  <c r="N70" i="81"/>
  <c r="N69" i="81"/>
  <c r="N68" i="81"/>
  <c r="N67" i="81"/>
  <c r="C65" i="81"/>
  <c r="C12" i="81"/>
  <c r="H61" i="81" s="1"/>
  <c r="N25" i="15" s="1"/>
  <c r="E12" i="81"/>
  <c r="F61" i="81"/>
  <c r="H12" i="81"/>
  <c r="K61" i="81"/>
  <c r="E61" i="81"/>
  <c r="G12" i="81"/>
  <c r="J61" i="81"/>
  <c r="D61" i="81"/>
  <c r="F12" i="81"/>
  <c r="I61" i="81"/>
  <c r="C61" i="81"/>
  <c r="N60" i="81"/>
  <c r="K60" i="81"/>
  <c r="J60" i="81"/>
  <c r="I60" i="81"/>
  <c r="N59" i="81"/>
  <c r="K59" i="81"/>
  <c r="J59" i="81"/>
  <c r="I59" i="81"/>
  <c r="N58" i="81"/>
  <c r="K58" i="81"/>
  <c r="J58" i="81"/>
  <c r="I58" i="81"/>
  <c r="N57" i="81"/>
  <c r="K57" i="81"/>
  <c r="J57" i="81"/>
  <c r="I57" i="81"/>
  <c r="N56" i="81"/>
  <c r="K56" i="81"/>
  <c r="J56" i="81"/>
  <c r="I56" i="81"/>
  <c r="N55" i="81"/>
  <c r="K55" i="81"/>
  <c r="J55" i="81"/>
  <c r="I55" i="81"/>
  <c r="N54" i="81"/>
  <c r="K54" i="81"/>
  <c r="J54" i="81"/>
  <c r="I54" i="81"/>
  <c r="N53" i="81"/>
  <c r="K53" i="81"/>
  <c r="J53" i="81"/>
  <c r="I53" i="81"/>
  <c r="N52" i="81"/>
  <c r="K52" i="81"/>
  <c r="J52" i="81"/>
  <c r="I52" i="81"/>
  <c r="N51" i="81"/>
  <c r="K51" i="81"/>
  <c r="J51" i="81"/>
  <c r="I51" i="81"/>
  <c r="N50" i="81"/>
  <c r="K50" i="81"/>
  <c r="J50" i="81"/>
  <c r="I50" i="81"/>
  <c r="N49" i="81"/>
  <c r="K49" i="81"/>
  <c r="J49" i="81"/>
  <c r="I49" i="81"/>
  <c r="N48" i="81"/>
  <c r="K48" i="81"/>
  <c r="J48" i="81"/>
  <c r="I48" i="81"/>
  <c r="N47" i="81"/>
  <c r="K47" i="81"/>
  <c r="J47" i="81"/>
  <c r="I47" i="81"/>
  <c r="N46" i="81"/>
  <c r="K46" i="81"/>
  <c r="J46" i="81"/>
  <c r="I46" i="81"/>
  <c r="N45" i="81"/>
  <c r="K45" i="81"/>
  <c r="J45" i="81"/>
  <c r="I45" i="81"/>
  <c r="N44" i="81"/>
  <c r="K44" i="81"/>
  <c r="J44" i="81"/>
  <c r="I44" i="81"/>
  <c r="N43" i="81"/>
  <c r="K43" i="81"/>
  <c r="J43" i="81"/>
  <c r="I43" i="81"/>
  <c r="N42" i="81"/>
  <c r="K42" i="81"/>
  <c r="J42" i="81"/>
  <c r="I42" i="81"/>
  <c r="N41" i="81"/>
  <c r="K41" i="81"/>
  <c r="J41" i="81"/>
  <c r="I41" i="81"/>
  <c r="N40" i="81"/>
  <c r="K40" i="81"/>
  <c r="J40" i="81"/>
  <c r="I40" i="81"/>
  <c r="N39" i="81"/>
  <c r="K39" i="81"/>
  <c r="J39" i="81"/>
  <c r="I39" i="81"/>
  <c r="N38" i="81"/>
  <c r="K38" i="81"/>
  <c r="J38" i="81"/>
  <c r="I38" i="81"/>
  <c r="N37" i="81"/>
  <c r="K37" i="81"/>
  <c r="J37" i="81"/>
  <c r="I37" i="81"/>
  <c r="N36" i="81"/>
  <c r="K36" i="81"/>
  <c r="J36" i="81"/>
  <c r="I36" i="81"/>
  <c r="N35" i="81"/>
  <c r="K35" i="81"/>
  <c r="J35" i="81"/>
  <c r="I35" i="81"/>
  <c r="N34" i="81"/>
  <c r="K34" i="81"/>
  <c r="J34" i="81"/>
  <c r="I34" i="81"/>
  <c r="N33" i="81"/>
  <c r="K33" i="81"/>
  <c r="J33" i="81"/>
  <c r="I33" i="81"/>
  <c r="N32" i="81"/>
  <c r="K32" i="81"/>
  <c r="J32" i="81"/>
  <c r="I32" i="81"/>
  <c r="N31" i="81"/>
  <c r="K31" i="81"/>
  <c r="J31" i="81"/>
  <c r="I31" i="81"/>
  <c r="N30" i="81"/>
  <c r="K30" i="81"/>
  <c r="J30" i="81"/>
  <c r="I30" i="81"/>
  <c r="N29" i="81"/>
  <c r="K29" i="81"/>
  <c r="J29" i="81"/>
  <c r="I29" i="81"/>
  <c r="N28" i="81"/>
  <c r="K28" i="81"/>
  <c r="J28" i="81"/>
  <c r="I28" i="81"/>
  <c r="N27" i="81"/>
  <c r="K27" i="81"/>
  <c r="J27" i="81"/>
  <c r="I27" i="81"/>
  <c r="N26" i="81"/>
  <c r="K26" i="81"/>
  <c r="J26" i="81"/>
  <c r="I26" i="81"/>
  <c r="N25" i="81"/>
  <c r="K25" i="81"/>
  <c r="J25" i="81"/>
  <c r="I25" i="81"/>
  <c r="N24" i="81"/>
  <c r="K24" i="81"/>
  <c r="J24" i="81"/>
  <c r="I24" i="81"/>
  <c r="N23" i="81"/>
  <c r="K23" i="81"/>
  <c r="J23" i="81"/>
  <c r="I23" i="81"/>
  <c r="N22" i="81"/>
  <c r="K22" i="81"/>
  <c r="J22" i="81"/>
  <c r="I22" i="81"/>
  <c r="N21" i="81"/>
  <c r="K21" i="81"/>
  <c r="J21" i="81"/>
  <c r="I21" i="81"/>
  <c r="N20" i="81"/>
  <c r="K20" i="81"/>
  <c r="J20" i="81"/>
  <c r="I20" i="81"/>
  <c r="N19" i="81"/>
  <c r="K19" i="81"/>
  <c r="J19" i="81"/>
  <c r="I19" i="81"/>
  <c r="N18" i="81"/>
  <c r="K18" i="81"/>
  <c r="J18" i="81"/>
  <c r="I18" i="81"/>
  <c r="N17" i="81"/>
  <c r="K17" i="81"/>
  <c r="J17" i="81"/>
  <c r="I17" i="81"/>
  <c r="N16" i="81"/>
  <c r="K16" i="81"/>
  <c r="J16" i="81"/>
  <c r="I16" i="81"/>
  <c r="G16" i="80"/>
  <c r="G17" i="80"/>
  <c r="G18" i="80"/>
  <c r="G19" i="80"/>
  <c r="G20" i="80"/>
  <c r="G21" i="80"/>
  <c r="G22" i="80"/>
  <c r="G23" i="80"/>
  <c r="G24" i="80"/>
  <c r="G25" i="80"/>
  <c r="G26" i="80"/>
  <c r="G27" i="80"/>
  <c r="G28" i="80"/>
  <c r="G29" i="80"/>
  <c r="G30" i="80"/>
  <c r="G31" i="80"/>
  <c r="G32" i="80"/>
  <c r="G33" i="80"/>
  <c r="G34" i="80"/>
  <c r="G35" i="80"/>
  <c r="G36" i="80"/>
  <c r="G37" i="80"/>
  <c r="G38" i="80"/>
  <c r="G39" i="80"/>
  <c r="G40" i="80"/>
  <c r="G41" i="80"/>
  <c r="G42" i="80"/>
  <c r="G43" i="80"/>
  <c r="G44" i="80"/>
  <c r="G45" i="80"/>
  <c r="G46" i="80"/>
  <c r="G47" i="80"/>
  <c r="G48" i="80"/>
  <c r="G49" i="80"/>
  <c r="G50" i="80"/>
  <c r="G51" i="80"/>
  <c r="G52" i="80"/>
  <c r="G53" i="80"/>
  <c r="G54" i="80"/>
  <c r="G55" i="80"/>
  <c r="G56" i="80"/>
  <c r="G57" i="80"/>
  <c r="G58" i="80"/>
  <c r="G59" i="80"/>
  <c r="G60" i="80"/>
  <c r="G61" i="80"/>
  <c r="M61" i="80"/>
  <c r="N61" i="80"/>
  <c r="N70" i="80"/>
  <c r="N69" i="80"/>
  <c r="N68" i="80"/>
  <c r="N67" i="80"/>
  <c r="C65" i="80"/>
  <c r="C12" i="80"/>
  <c r="E12" i="80"/>
  <c r="L61" i="80"/>
  <c r="M26" i="15" s="1"/>
  <c r="F61" i="80"/>
  <c r="H12" i="80"/>
  <c r="K61" i="80"/>
  <c r="E61" i="80"/>
  <c r="G12" i="80"/>
  <c r="J61" i="80"/>
  <c r="D61" i="80"/>
  <c r="F12" i="80"/>
  <c r="I61" i="80"/>
  <c r="C61" i="80"/>
  <c r="N60" i="80"/>
  <c r="K60" i="80"/>
  <c r="J60" i="80"/>
  <c r="I60" i="80"/>
  <c r="N59" i="80"/>
  <c r="K59" i="80"/>
  <c r="J59" i="80"/>
  <c r="I59" i="80"/>
  <c r="N58" i="80"/>
  <c r="K58" i="80"/>
  <c r="J58" i="80"/>
  <c r="I58" i="80"/>
  <c r="N57" i="80"/>
  <c r="K57" i="80"/>
  <c r="J57" i="80"/>
  <c r="I57" i="80"/>
  <c r="N56" i="80"/>
  <c r="K56" i="80"/>
  <c r="J56" i="80"/>
  <c r="I56" i="80"/>
  <c r="N55" i="80"/>
  <c r="K55" i="80"/>
  <c r="J55" i="80"/>
  <c r="I55" i="80"/>
  <c r="N54" i="80"/>
  <c r="K54" i="80"/>
  <c r="J54" i="80"/>
  <c r="I54" i="80"/>
  <c r="N53" i="80"/>
  <c r="K53" i="80"/>
  <c r="J53" i="80"/>
  <c r="I53" i="80"/>
  <c r="N52" i="80"/>
  <c r="K52" i="80"/>
  <c r="J52" i="80"/>
  <c r="I52" i="80"/>
  <c r="N51" i="80"/>
  <c r="K51" i="80"/>
  <c r="J51" i="80"/>
  <c r="I51" i="80"/>
  <c r="N50" i="80"/>
  <c r="K50" i="80"/>
  <c r="J50" i="80"/>
  <c r="I50" i="80"/>
  <c r="N49" i="80"/>
  <c r="K49" i="80"/>
  <c r="J49" i="80"/>
  <c r="I49" i="80"/>
  <c r="N48" i="80"/>
  <c r="K48" i="80"/>
  <c r="J48" i="80"/>
  <c r="I48" i="80"/>
  <c r="N47" i="80"/>
  <c r="K47" i="80"/>
  <c r="J47" i="80"/>
  <c r="I47" i="80"/>
  <c r="N46" i="80"/>
  <c r="K46" i="80"/>
  <c r="J46" i="80"/>
  <c r="I46" i="80"/>
  <c r="N45" i="80"/>
  <c r="K45" i="80"/>
  <c r="J45" i="80"/>
  <c r="I45" i="80"/>
  <c r="N44" i="80"/>
  <c r="K44" i="80"/>
  <c r="J44" i="80"/>
  <c r="I44" i="80"/>
  <c r="N43" i="80"/>
  <c r="K43" i="80"/>
  <c r="J43" i="80"/>
  <c r="I43" i="80"/>
  <c r="N42" i="80"/>
  <c r="K42" i="80"/>
  <c r="J42" i="80"/>
  <c r="I42" i="80"/>
  <c r="N41" i="80"/>
  <c r="K41" i="80"/>
  <c r="J41" i="80"/>
  <c r="I41" i="80"/>
  <c r="N40" i="80"/>
  <c r="K40" i="80"/>
  <c r="J40" i="80"/>
  <c r="I40" i="80"/>
  <c r="N39" i="80"/>
  <c r="K39" i="80"/>
  <c r="J39" i="80"/>
  <c r="I39" i="80"/>
  <c r="N38" i="80"/>
  <c r="K38" i="80"/>
  <c r="J38" i="80"/>
  <c r="I38" i="80"/>
  <c r="N37" i="80"/>
  <c r="K37" i="80"/>
  <c r="J37" i="80"/>
  <c r="I37" i="80"/>
  <c r="N36" i="80"/>
  <c r="K36" i="80"/>
  <c r="J36" i="80"/>
  <c r="I36" i="80"/>
  <c r="N35" i="80"/>
  <c r="K35" i="80"/>
  <c r="J35" i="80"/>
  <c r="I35" i="80"/>
  <c r="N34" i="80"/>
  <c r="K34" i="80"/>
  <c r="J34" i="80"/>
  <c r="I34" i="80"/>
  <c r="N33" i="80"/>
  <c r="K33" i="80"/>
  <c r="J33" i="80"/>
  <c r="I33" i="80"/>
  <c r="N32" i="80"/>
  <c r="K32" i="80"/>
  <c r="J32" i="80"/>
  <c r="I32" i="80"/>
  <c r="N31" i="80"/>
  <c r="K31" i="80"/>
  <c r="J31" i="80"/>
  <c r="I31" i="80"/>
  <c r="N30" i="80"/>
  <c r="K30" i="80"/>
  <c r="J30" i="80"/>
  <c r="I30" i="80"/>
  <c r="N29" i="80"/>
  <c r="K29" i="80"/>
  <c r="J29" i="80"/>
  <c r="I29" i="80"/>
  <c r="N28" i="80"/>
  <c r="K28" i="80"/>
  <c r="J28" i="80"/>
  <c r="I28" i="80"/>
  <c r="N27" i="80"/>
  <c r="K27" i="80"/>
  <c r="J27" i="80"/>
  <c r="I27" i="80"/>
  <c r="N26" i="80"/>
  <c r="K26" i="80"/>
  <c r="J26" i="80"/>
  <c r="I26" i="80"/>
  <c r="N25" i="80"/>
  <c r="K25" i="80"/>
  <c r="J25" i="80"/>
  <c r="I25" i="80"/>
  <c r="N24" i="80"/>
  <c r="K24" i="80"/>
  <c r="J24" i="80"/>
  <c r="I24" i="80"/>
  <c r="N23" i="80"/>
  <c r="K23" i="80"/>
  <c r="J23" i="80"/>
  <c r="I23" i="80"/>
  <c r="N22" i="80"/>
  <c r="K22" i="80"/>
  <c r="J22" i="80"/>
  <c r="I22" i="80"/>
  <c r="N21" i="80"/>
  <c r="K21" i="80"/>
  <c r="J21" i="80"/>
  <c r="I21" i="80"/>
  <c r="N20" i="80"/>
  <c r="K20" i="80"/>
  <c r="J20" i="80"/>
  <c r="I20" i="80"/>
  <c r="N19" i="80"/>
  <c r="K19" i="80"/>
  <c r="J19" i="80"/>
  <c r="I19" i="80"/>
  <c r="N18" i="80"/>
  <c r="K18" i="80"/>
  <c r="J18" i="80"/>
  <c r="I18" i="80"/>
  <c r="N17" i="80"/>
  <c r="K17" i="80"/>
  <c r="J17" i="80"/>
  <c r="I17" i="80"/>
  <c r="N16" i="80"/>
  <c r="K16" i="80"/>
  <c r="J16" i="80"/>
  <c r="I16" i="80"/>
  <c r="G16" i="79"/>
  <c r="G17" i="79"/>
  <c r="G18" i="79"/>
  <c r="G19" i="79"/>
  <c r="G20" i="79"/>
  <c r="G21" i="79"/>
  <c r="G22" i="79"/>
  <c r="G23" i="79"/>
  <c r="G24" i="79"/>
  <c r="G25" i="79"/>
  <c r="G26" i="79"/>
  <c r="G27" i="79"/>
  <c r="G28" i="79"/>
  <c r="G29" i="79"/>
  <c r="G30" i="79"/>
  <c r="G31" i="79"/>
  <c r="G32" i="79"/>
  <c r="G33" i="79"/>
  <c r="G34" i="79"/>
  <c r="G35" i="79"/>
  <c r="G36" i="79"/>
  <c r="G37" i="79"/>
  <c r="G38" i="79"/>
  <c r="G39" i="79"/>
  <c r="G40" i="79"/>
  <c r="G41" i="79"/>
  <c r="G42" i="79"/>
  <c r="G43" i="79"/>
  <c r="G44" i="79"/>
  <c r="G45" i="79"/>
  <c r="G46" i="79"/>
  <c r="G47" i="79"/>
  <c r="G48" i="79"/>
  <c r="G49" i="79"/>
  <c r="G50" i="79"/>
  <c r="G51" i="79"/>
  <c r="G52" i="79"/>
  <c r="G53" i="79"/>
  <c r="G54" i="79"/>
  <c r="G55" i="79"/>
  <c r="G56" i="79"/>
  <c r="G57" i="79"/>
  <c r="G58" i="79"/>
  <c r="G59" i="79"/>
  <c r="G60" i="79"/>
  <c r="G61" i="79"/>
  <c r="M61" i="79"/>
  <c r="N61" i="79"/>
  <c r="N70" i="79"/>
  <c r="N69" i="79"/>
  <c r="N68" i="79"/>
  <c r="N67" i="79"/>
  <c r="C65" i="79"/>
  <c r="C12" i="79"/>
  <c r="E12" i="79"/>
  <c r="F61" i="79"/>
  <c r="H12" i="79"/>
  <c r="K61" i="79"/>
  <c r="E61" i="79"/>
  <c r="G12" i="79"/>
  <c r="J61" i="79"/>
  <c r="D61" i="79"/>
  <c r="F12" i="79"/>
  <c r="I61" i="79"/>
  <c r="C61" i="79"/>
  <c r="N60" i="79"/>
  <c r="K60" i="79"/>
  <c r="J60" i="79"/>
  <c r="I60" i="79"/>
  <c r="H60" i="79"/>
  <c r="N59" i="79"/>
  <c r="K59" i="79"/>
  <c r="J59" i="79"/>
  <c r="I59" i="79"/>
  <c r="H59" i="79"/>
  <c r="N58" i="79"/>
  <c r="K58" i="79"/>
  <c r="J58" i="79"/>
  <c r="I58" i="79"/>
  <c r="N57" i="79"/>
  <c r="K57" i="79"/>
  <c r="J57" i="79"/>
  <c r="I57" i="79"/>
  <c r="H57" i="79"/>
  <c r="N56" i="79"/>
  <c r="K56" i="79"/>
  <c r="J56" i="79"/>
  <c r="I56" i="79"/>
  <c r="H56" i="79"/>
  <c r="N55" i="79"/>
  <c r="K55" i="79"/>
  <c r="J55" i="79"/>
  <c r="I55" i="79"/>
  <c r="H55" i="79"/>
  <c r="N54" i="79"/>
  <c r="K54" i="79"/>
  <c r="J54" i="79"/>
  <c r="I54" i="79"/>
  <c r="N53" i="79"/>
  <c r="K53" i="79"/>
  <c r="J53" i="79"/>
  <c r="I53" i="79"/>
  <c r="H53" i="79"/>
  <c r="N52" i="79"/>
  <c r="K52" i="79"/>
  <c r="J52" i="79"/>
  <c r="I52" i="79"/>
  <c r="H52" i="79"/>
  <c r="N51" i="79"/>
  <c r="K51" i="79"/>
  <c r="J51" i="79"/>
  <c r="I51" i="79"/>
  <c r="H51" i="79"/>
  <c r="N50" i="79"/>
  <c r="K50" i="79"/>
  <c r="J50" i="79"/>
  <c r="I50" i="79"/>
  <c r="N49" i="79"/>
  <c r="K49" i="79"/>
  <c r="J49" i="79"/>
  <c r="I49" i="79"/>
  <c r="H49" i="79"/>
  <c r="N48" i="79"/>
  <c r="K48" i="79"/>
  <c r="J48" i="79"/>
  <c r="I48" i="79"/>
  <c r="H48" i="79"/>
  <c r="N47" i="79"/>
  <c r="K47" i="79"/>
  <c r="J47" i="79"/>
  <c r="I47" i="79"/>
  <c r="H47" i="79"/>
  <c r="N46" i="79"/>
  <c r="K46" i="79"/>
  <c r="J46" i="79"/>
  <c r="I46" i="79"/>
  <c r="N45" i="79"/>
  <c r="K45" i="79"/>
  <c r="J45" i="79"/>
  <c r="I45" i="79"/>
  <c r="H45" i="79"/>
  <c r="N44" i="79"/>
  <c r="K44" i="79"/>
  <c r="J44" i="79"/>
  <c r="I44" i="79"/>
  <c r="H44" i="79"/>
  <c r="N43" i="79"/>
  <c r="K43" i="79"/>
  <c r="J43" i="79"/>
  <c r="I43" i="79"/>
  <c r="H43" i="79"/>
  <c r="N42" i="79"/>
  <c r="K42" i="79"/>
  <c r="J42" i="79"/>
  <c r="I42" i="79"/>
  <c r="H42" i="79"/>
  <c r="N41" i="79"/>
  <c r="K41" i="79"/>
  <c r="J41" i="79"/>
  <c r="I41" i="79"/>
  <c r="H41" i="79"/>
  <c r="N40" i="79"/>
  <c r="K40" i="79"/>
  <c r="J40" i="79"/>
  <c r="I40" i="79"/>
  <c r="H40" i="79"/>
  <c r="N39" i="79"/>
  <c r="K39" i="79"/>
  <c r="J39" i="79"/>
  <c r="I39" i="79"/>
  <c r="H39" i="79"/>
  <c r="N38" i="79"/>
  <c r="K38" i="79"/>
  <c r="J38" i="79"/>
  <c r="I38" i="79"/>
  <c r="H38" i="79"/>
  <c r="N37" i="79"/>
  <c r="K37" i="79"/>
  <c r="J37" i="79"/>
  <c r="I37" i="79"/>
  <c r="H37" i="79"/>
  <c r="N36" i="79"/>
  <c r="K36" i="79"/>
  <c r="J36" i="79"/>
  <c r="I36" i="79"/>
  <c r="H36" i="79"/>
  <c r="N35" i="79"/>
  <c r="K35" i="79"/>
  <c r="J35" i="79"/>
  <c r="I35" i="79"/>
  <c r="H35" i="79"/>
  <c r="N34" i="79"/>
  <c r="K34" i="79"/>
  <c r="J34" i="79"/>
  <c r="I34" i="79"/>
  <c r="H34" i="79"/>
  <c r="N33" i="79"/>
  <c r="K33" i="79"/>
  <c r="J33" i="79"/>
  <c r="I33" i="79"/>
  <c r="H33" i="79"/>
  <c r="N32" i="79"/>
  <c r="K32" i="79"/>
  <c r="J32" i="79"/>
  <c r="I32" i="79"/>
  <c r="H32" i="79"/>
  <c r="N31" i="79"/>
  <c r="K31" i="79"/>
  <c r="J31" i="79"/>
  <c r="I31" i="79"/>
  <c r="H31" i="79"/>
  <c r="N30" i="79"/>
  <c r="K30" i="79"/>
  <c r="J30" i="79"/>
  <c r="I30" i="79"/>
  <c r="H30" i="79"/>
  <c r="N29" i="79"/>
  <c r="K29" i="79"/>
  <c r="J29" i="79"/>
  <c r="I29" i="79"/>
  <c r="H29" i="79"/>
  <c r="N28" i="79"/>
  <c r="K28" i="79"/>
  <c r="J28" i="79"/>
  <c r="I28" i="79"/>
  <c r="H28" i="79"/>
  <c r="N27" i="79"/>
  <c r="K27" i="79"/>
  <c r="J27" i="79"/>
  <c r="I27" i="79"/>
  <c r="H27" i="79"/>
  <c r="N26" i="79"/>
  <c r="K26" i="79"/>
  <c r="J26" i="79"/>
  <c r="I26" i="79"/>
  <c r="H26" i="79"/>
  <c r="N25" i="79"/>
  <c r="K25" i="79"/>
  <c r="J25" i="79"/>
  <c r="I25" i="79"/>
  <c r="H25" i="79"/>
  <c r="N24" i="79"/>
  <c r="K24" i="79"/>
  <c r="J24" i="79"/>
  <c r="I24" i="79"/>
  <c r="H24" i="79"/>
  <c r="N23" i="79"/>
  <c r="K23" i="79"/>
  <c r="J23" i="79"/>
  <c r="I23" i="79"/>
  <c r="H23" i="79"/>
  <c r="N22" i="79"/>
  <c r="K22" i="79"/>
  <c r="J22" i="79"/>
  <c r="I22" i="79"/>
  <c r="H22" i="79"/>
  <c r="N21" i="79"/>
  <c r="K21" i="79"/>
  <c r="J21" i="79"/>
  <c r="I21" i="79"/>
  <c r="H21" i="79"/>
  <c r="N20" i="79"/>
  <c r="K20" i="79"/>
  <c r="J20" i="79"/>
  <c r="I20" i="79"/>
  <c r="H20" i="79"/>
  <c r="N19" i="79"/>
  <c r="K19" i="79"/>
  <c r="J19" i="79"/>
  <c r="I19" i="79"/>
  <c r="H19" i="79"/>
  <c r="N18" i="79"/>
  <c r="K18" i="79"/>
  <c r="J18" i="79"/>
  <c r="I18" i="79"/>
  <c r="H18" i="79"/>
  <c r="N17" i="79"/>
  <c r="K17" i="79"/>
  <c r="J17" i="79"/>
  <c r="I17" i="79"/>
  <c r="H17" i="79"/>
  <c r="N16" i="79"/>
  <c r="K16" i="79"/>
  <c r="J16" i="79"/>
  <c r="I16" i="79"/>
  <c r="H16" i="79"/>
  <c r="G16" i="78"/>
  <c r="G17" i="78"/>
  <c r="G18" i="78"/>
  <c r="G19" i="78"/>
  <c r="G20" i="78"/>
  <c r="G21" i="78"/>
  <c r="G22" i="78"/>
  <c r="G23" i="78"/>
  <c r="G24" i="78"/>
  <c r="G25" i="78"/>
  <c r="G26" i="78"/>
  <c r="G27" i="78"/>
  <c r="G28" i="78"/>
  <c r="G29" i="78"/>
  <c r="G30" i="78"/>
  <c r="G31" i="78"/>
  <c r="G32" i="78"/>
  <c r="G33" i="78"/>
  <c r="G34" i="78"/>
  <c r="G35" i="78"/>
  <c r="G36" i="78"/>
  <c r="G37" i="78"/>
  <c r="G38" i="78"/>
  <c r="G39" i="78"/>
  <c r="G40" i="78"/>
  <c r="G41" i="78"/>
  <c r="G42" i="78"/>
  <c r="G43" i="78"/>
  <c r="G44" i="78"/>
  <c r="G45" i="78"/>
  <c r="G46" i="78"/>
  <c r="G47" i="78"/>
  <c r="G48" i="78"/>
  <c r="G49" i="78"/>
  <c r="G50" i="78"/>
  <c r="G51" i="78"/>
  <c r="G52" i="78"/>
  <c r="G53" i="78"/>
  <c r="G54" i="78"/>
  <c r="G55" i="78"/>
  <c r="G56" i="78"/>
  <c r="G57" i="78"/>
  <c r="G58" i="78"/>
  <c r="G59" i="78"/>
  <c r="G60" i="78"/>
  <c r="G61" i="78"/>
  <c r="M61" i="78"/>
  <c r="N61" i="78"/>
  <c r="N70" i="78"/>
  <c r="N69" i="78"/>
  <c r="N68" i="78"/>
  <c r="N67" i="78"/>
  <c r="C65" i="78"/>
  <c r="C12" i="78"/>
  <c r="E12" i="78"/>
  <c r="F61" i="78"/>
  <c r="H12" i="78"/>
  <c r="K61" i="78"/>
  <c r="E61" i="78"/>
  <c r="G12" i="78"/>
  <c r="J61" i="78"/>
  <c r="D61" i="78"/>
  <c r="F12" i="78"/>
  <c r="I61" i="78"/>
  <c r="H61" i="78"/>
  <c r="C61" i="78"/>
  <c r="N60" i="78"/>
  <c r="K60" i="78"/>
  <c r="J60" i="78"/>
  <c r="I60" i="78"/>
  <c r="N59" i="78"/>
  <c r="K59" i="78"/>
  <c r="J59" i="78"/>
  <c r="I59" i="78"/>
  <c r="N58" i="78"/>
  <c r="K58" i="78"/>
  <c r="J58" i="78"/>
  <c r="I58" i="78"/>
  <c r="N57" i="78"/>
  <c r="K57" i="78"/>
  <c r="J57" i="78"/>
  <c r="I57" i="78"/>
  <c r="N56" i="78"/>
  <c r="K56" i="78"/>
  <c r="J56" i="78"/>
  <c r="I56" i="78"/>
  <c r="N55" i="78"/>
  <c r="K55" i="78"/>
  <c r="J55" i="78"/>
  <c r="I55" i="78"/>
  <c r="N54" i="78"/>
  <c r="K54" i="78"/>
  <c r="J54" i="78"/>
  <c r="I54" i="78"/>
  <c r="N53" i="78"/>
  <c r="K53" i="78"/>
  <c r="J53" i="78"/>
  <c r="I53" i="78"/>
  <c r="N52" i="78"/>
  <c r="K52" i="78"/>
  <c r="J52" i="78"/>
  <c r="I52" i="78"/>
  <c r="N51" i="78"/>
  <c r="K51" i="78"/>
  <c r="J51" i="78"/>
  <c r="I51" i="78"/>
  <c r="N50" i="78"/>
  <c r="K50" i="78"/>
  <c r="J50" i="78"/>
  <c r="I50" i="78"/>
  <c r="N49" i="78"/>
  <c r="K49" i="78"/>
  <c r="J49" i="78"/>
  <c r="I49" i="78"/>
  <c r="N48" i="78"/>
  <c r="K48" i="78"/>
  <c r="J48" i="78"/>
  <c r="I48" i="78"/>
  <c r="N47" i="78"/>
  <c r="K47" i="78"/>
  <c r="J47" i="78"/>
  <c r="I47" i="78"/>
  <c r="N46" i="78"/>
  <c r="K46" i="78"/>
  <c r="J46" i="78"/>
  <c r="I46" i="78"/>
  <c r="N45" i="78"/>
  <c r="K45" i="78"/>
  <c r="J45" i="78"/>
  <c r="I45" i="78"/>
  <c r="N44" i="78"/>
  <c r="K44" i="78"/>
  <c r="J44" i="78"/>
  <c r="I44" i="78"/>
  <c r="N43" i="78"/>
  <c r="K43" i="78"/>
  <c r="J43" i="78"/>
  <c r="I43" i="78"/>
  <c r="N42" i="78"/>
  <c r="K42" i="78"/>
  <c r="J42" i="78"/>
  <c r="I42" i="78"/>
  <c r="N41" i="78"/>
  <c r="K41" i="78"/>
  <c r="J41" i="78"/>
  <c r="I41" i="78"/>
  <c r="N40" i="78"/>
  <c r="K40" i="78"/>
  <c r="J40" i="78"/>
  <c r="I40" i="78"/>
  <c r="N39" i="78"/>
  <c r="K39" i="78"/>
  <c r="J39" i="78"/>
  <c r="I39" i="78"/>
  <c r="N38" i="78"/>
  <c r="K38" i="78"/>
  <c r="J38" i="78"/>
  <c r="I38" i="78"/>
  <c r="N37" i="78"/>
  <c r="K37" i="78"/>
  <c r="J37" i="78"/>
  <c r="I37" i="78"/>
  <c r="N36" i="78"/>
  <c r="K36" i="78"/>
  <c r="J36" i="78"/>
  <c r="I36" i="78"/>
  <c r="N35" i="78"/>
  <c r="K35" i="78"/>
  <c r="J35" i="78"/>
  <c r="I35" i="78"/>
  <c r="N34" i="78"/>
  <c r="K34" i="78"/>
  <c r="J34" i="78"/>
  <c r="I34" i="78"/>
  <c r="N33" i="78"/>
  <c r="K33" i="78"/>
  <c r="J33" i="78"/>
  <c r="I33" i="78"/>
  <c r="N32" i="78"/>
  <c r="K32" i="78"/>
  <c r="J32" i="78"/>
  <c r="I32" i="78"/>
  <c r="N31" i="78"/>
  <c r="K31" i="78"/>
  <c r="J31" i="78"/>
  <c r="I31" i="78"/>
  <c r="N30" i="78"/>
  <c r="K30" i="78"/>
  <c r="J30" i="78"/>
  <c r="I30" i="78"/>
  <c r="N29" i="78"/>
  <c r="K29" i="78"/>
  <c r="J29" i="78"/>
  <c r="I29" i="78"/>
  <c r="N28" i="78"/>
  <c r="K28" i="78"/>
  <c r="J28" i="78"/>
  <c r="I28" i="78"/>
  <c r="N27" i="78"/>
  <c r="K27" i="78"/>
  <c r="J27" i="78"/>
  <c r="I27" i="78"/>
  <c r="N26" i="78"/>
  <c r="K26" i="78"/>
  <c r="J26" i="78"/>
  <c r="I26" i="78"/>
  <c r="N25" i="78"/>
  <c r="K25" i="78"/>
  <c r="J25" i="78"/>
  <c r="I25" i="78"/>
  <c r="N24" i="78"/>
  <c r="K24" i="78"/>
  <c r="J24" i="78"/>
  <c r="I24" i="78"/>
  <c r="N23" i="78"/>
  <c r="K23" i="78"/>
  <c r="J23" i="78"/>
  <c r="I23" i="78"/>
  <c r="N22" i="78"/>
  <c r="K22" i="78"/>
  <c r="J22" i="78"/>
  <c r="I22" i="78"/>
  <c r="N21" i="78"/>
  <c r="K21" i="78"/>
  <c r="J21" i="78"/>
  <c r="I21" i="78"/>
  <c r="N20" i="78"/>
  <c r="K20" i="78"/>
  <c r="J20" i="78"/>
  <c r="I20" i="78"/>
  <c r="N19" i="78"/>
  <c r="K19" i="78"/>
  <c r="J19" i="78"/>
  <c r="I19" i="78"/>
  <c r="N18" i="78"/>
  <c r="K18" i="78"/>
  <c r="J18" i="78"/>
  <c r="I18" i="78"/>
  <c r="N17" i="78"/>
  <c r="K17" i="78"/>
  <c r="J17" i="78"/>
  <c r="I17" i="78"/>
  <c r="N16" i="78"/>
  <c r="K16" i="78"/>
  <c r="J16" i="78"/>
  <c r="I16" i="78"/>
  <c r="G16" i="77"/>
  <c r="G17" i="77"/>
  <c r="G18" i="77"/>
  <c r="G19" i="77"/>
  <c r="G20" i="77"/>
  <c r="G21" i="77"/>
  <c r="G22" i="77"/>
  <c r="G23" i="77"/>
  <c r="G24" i="77"/>
  <c r="G25" i="77"/>
  <c r="G26" i="77"/>
  <c r="G27" i="77"/>
  <c r="G28" i="77"/>
  <c r="G29" i="77"/>
  <c r="G30" i="77"/>
  <c r="G31" i="77"/>
  <c r="G32" i="77"/>
  <c r="G33" i="77"/>
  <c r="G34" i="77"/>
  <c r="G35" i="77"/>
  <c r="G36" i="77"/>
  <c r="G37" i="77"/>
  <c r="G38" i="77"/>
  <c r="G39" i="77"/>
  <c r="G40" i="77"/>
  <c r="G41" i="77"/>
  <c r="G42" i="77"/>
  <c r="G43" i="77"/>
  <c r="G44" i="77"/>
  <c r="G45" i="77"/>
  <c r="G46" i="77"/>
  <c r="G47" i="77"/>
  <c r="G48" i="77"/>
  <c r="G49" i="77"/>
  <c r="G50" i="77"/>
  <c r="G51" i="77"/>
  <c r="G52" i="77"/>
  <c r="G53" i="77"/>
  <c r="G54" i="77"/>
  <c r="G55" i="77"/>
  <c r="G56" i="77"/>
  <c r="G57" i="77"/>
  <c r="G58" i="77"/>
  <c r="G59" i="77"/>
  <c r="G60" i="77"/>
  <c r="G61" i="77"/>
  <c r="M61" i="77"/>
  <c r="N61" i="77"/>
  <c r="N70" i="77"/>
  <c r="N69" i="77"/>
  <c r="N68" i="77"/>
  <c r="N67" i="77"/>
  <c r="C65" i="77"/>
  <c r="C12" i="77"/>
  <c r="L60" i="77" s="1"/>
  <c r="E12" i="77"/>
  <c r="F61" i="77"/>
  <c r="H12" i="77"/>
  <c r="K61" i="77"/>
  <c r="E61" i="77"/>
  <c r="G12" i="77"/>
  <c r="J61" i="77"/>
  <c r="D61" i="77"/>
  <c r="F12" i="77"/>
  <c r="I61" i="77"/>
  <c r="H61" i="77"/>
  <c r="J25" i="15" s="1"/>
  <c r="C61" i="77"/>
  <c r="N60" i="77"/>
  <c r="K60" i="77"/>
  <c r="J60" i="77"/>
  <c r="I60" i="77"/>
  <c r="H60" i="77"/>
  <c r="N59" i="77"/>
  <c r="L59" i="77"/>
  <c r="K59" i="77"/>
  <c r="J59" i="77"/>
  <c r="I59" i="77"/>
  <c r="N58" i="77"/>
  <c r="L58" i="77"/>
  <c r="K58" i="77"/>
  <c r="J58" i="77"/>
  <c r="I58" i="77"/>
  <c r="N57" i="77"/>
  <c r="L57" i="77"/>
  <c r="K57" i="77"/>
  <c r="J57" i="77"/>
  <c r="I57" i="77"/>
  <c r="H57" i="77"/>
  <c r="N56" i="77"/>
  <c r="K56" i="77"/>
  <c r="J56" i="77"/>
  <c r="I56" i="77"/>
  <c r="H56" i="77"/>
  <c r="N55" i="77"/>
  <c r="L55" i="77"/>
  <c r="K55" i="77"/>
  <c r="J55" i="77"/>
  <c r="I55" i="77"/>
  <c r="H55" i="77"/>
  <c r="N54" i="77"/>
  <c r="L54" i="77"/>
  <c r="K54" i="77"/>
  <c r="J54" i="77"/>
  <c r="I54" i="77"/>
  <c r="N53" i="77"/>
  <c r="L53" i="77"/>
  <c r="K53" i="77"/>
  <c r="J53" i="77"/>
  <c r="I53" i="77"/>
  <c r="H53" i="77"/>
  <c r="N52" i="77"/>
  <c r="K52" i="77"/>
  <c r="J52" i="77"/>
  <c r="I52" i="77"/>
  <c r="H52" i="77"/>
  <c r="N51" i="77"/>
  <c r="L51" i="77"/>
  <c r="K51" i="77"/>
  <c r="J51" i="77"/>
  <c r="I51" i="77"/>
  <c r="H51" i="77"/>
  <c r="N50" i="77"/>
  <c r="L50" i="77"/>
  <c r="K50" i="77"/>
  <c r="J50" i="77"/>
  <c r="I50" i="77"/>
  <c r="N49" i="77"/>
  <c r="L49" i="77"/>
  <c r="K49" i="77"/>
  <c r="J49" i="77"/>
  <c r="I49" i="77"/>
  <c r="H49" i="77"/>
  <c r="N48" i="77"/>
  <c r="K48" i="77"/>
  <c r="J48" i="77"/>
  <c r="I48" i="77"/>
  <c r="H48" i="77"/>
  <c r="N47" i="77"/>
  <c r="L47" i="77"/>
  <c r="K47" i="77"/>
  <c r="J47" i="77"/>
  <c r="I47" i="77"/>
  <c r="H47" i="77"/>
  <c r="N46" i="77"/>
  <c r="L46" i="77"/>
  <c r="K46" i="77"/>
  <c r="J46" i="77"/>
  <c r="I46" i="77"/>
  <c r="N45" i="77"/>
  <c r="L45" i="77"/>
  <c r="K45" i="77"/>
  <c r="J45" i="77"/>
  <c r="I45" i="77"/>
  <c r="H45" i="77"/>
  <c r="N44" i="77"/>
  <c r="K44" i="77"/>
  <c r="J44" i="77"/>
  <c r="I44" i="77"/>
  <c r="H44" i="77"/>
  <c r="N43" i="77"/>
  <c r="L43" i="77"/>
  <c r="K43" i="77"/>
  <c r="J43" i="77"/>
  <c r="I43" i="77"/>
  <c r="H43" i="77"/>
  <c r="N42" i="77"/>
  <c r="L42" i="77"/>
  <c r="K42" i="77"/>
  <c r="J42" i="77"/>
  <c r="I42" i="77"/>
  <c r="N41" i="77"/>
  <c r="L41" i="77"/>
  <c r="K41" i="77"/>
  <c r="J41" i="77"/>
  <c r="I41" i="77"/>
  <c r="H41" i="77"/>
  <c r="N40" i="77"/>
  <c r="K40" i="77"/>
  <c r="J40" i="77"/>
  <c r="I40" i="77"/>
  <c r="H40" i="77"/>
  <c r="N39" i="77"/>
  <c r="L39" i="77"/>
  <c r="K39" i="77"/>
  <c r="J39" i="77"/>
  <c r="I39" i="77"/>
  <c r="H39" i="77"/>
  <c r="N38" i="77"/>
  <c r="L38" i="77"/>
  <c r="K38" i="77"/>
  <c r="J38" i="77"/>
  <c r="I38" i="77"/>
  <c r="N37" i="77"/>
  <c r="L37" i="77"/>
  <c r="K37" i="77"/>
  <c r="J37" i="77"/>
  <c r="I37" i="77"/>
  <c r="H37" i="77"/>
  <c r="N36" i="77"/>
  <c r="K36" i="77"/>
  <c r="J36" i="77"/>
  <c r="I36" i="77"/>
  <c r="H36" i="77"/>
  <c r="N35" i="77"/>
  <c r="L35" i="77"/>
  <c r="K35" i="77"/>
  <c r="J35" i="77"/>
  <c r="I35" i="77"/>
  <c r="H35" i="77"/>
  <c r="N34" i="77"/>
  <c r="L34" i="77"/>
  <c r="K34" i="77"/>
  <c r="J34" i="77"/>
  <c r="I34" i="77"/>
  <c r="N33" i="77"/>
  <c r="L33" i="77"/>
  <c r="K33" i="77"/>
  <c r="J33" i="77"/>
  <c r="I33" i="77"/>
  <c r="H33" i="77"/>
  <c r="N32" i="77"/>
  <c r="L32" i="77"/>
  <c r="K32" i="77"/>
  <c r="J32" i="77"/>
  <c r="I32" i="77"/>
  <c r="H32" i="77"/>
  <c r="N31" i="77"/>
  <c r="L31" i="77"/>
  <c r="K31" i="77"/>
  <c r="J31" i="77"/>
  <c r="I31" i="77"/>
  <c r="H31" i="77"/>
  <c r="N30" i="77"/>
  <c r="L30" i="77"/>
  <c r="K30" i="77"/>
  <c r="J30" i="77"/>
  <c r="I30" i="77"/>
  <c r="H30" i="77"/>
  <c r="N29" i="77"/>
  <c r="L29" i="77"/>
  <c r="K29" i="77"/>
  <c r="J29" i="77"/>
  <c r="I29" i="77"/>
  <c r="H29" i="77"/>
  <c r="N28" i="77"/>
  <c r="L28" i="77"/>
  <c r="K28" i="77"/>
  <c r="J28" i="77"/>
  <c r="I28" i="77"/>
  <c r="H28" i="77"/>
  <c r="N27" i="77"/>
  <c r="L27" i="77"/>
  <c r="K27" i="77"/>
  <c r="J27" i="77"/>
  <c r="I27" i="77"/>
  <c r="H27" i="77"/>
  <c r="N26" i="77"/>
  <c r="L26" i="77"/>
  <c r="K26" i="77"/>
  <c r="J26" i="77"/>
  <c r="I26" i="77"/>
  <c r="H26" i="77"/>
  <c r="N25" i="77"/>
  <c r="L25" i="77"/>
  <c r="K25" i="77"/>
  <c r="J25" i="77"/>
  <c r="I25" i="77"/>
  <c r="H25" i="77"/>
  <c r="N24" i="77"/>
  <c r="L24" i="77"/>
  <c r="K24" i="77"/>
  <c r="J24" i="77"/>
  <c r="I24" i="77"/>
  <c r="H24" i="77"/>
  <c r="N23" i="77"/>
  <c r="L23" i="77"/>
  <c r="K23" i="77"/>
  <c r="J23" i="77"/>
  <c r="I23" i="77"/>
  <c r="H23" i="77"/>
  <c r="N22" i="77"/>
  <c r="L22" i="77"/>
  <c r="K22" i="77"/>
  <c r="J22" i="77"/>
  <c r="I22" i="77"/>
  <c r="H22" i="77"/>
  <c r="N21" i="77"/>
  <c r="L21" i="77"/>
  <c r="K21" i="77"/>
  <c r="J21" i="77"/>
  <c r="I21" i="77"/>
  <c r="H21" i="77"/>
  <c r="N20" i="77"/>
  <c r="L20" i="77"/>
  <c r="K20" i="77"/>
  <c r="J20" i="77"/>
  <c r="I20" i="77"/>
  <c r="H20" i="77"/>
  <c r="N19" i="77"/>
  <c r="L19" i="77"/>
  <c r="K19" i="77"/>
  <c r="J19" i="77"/>
  <c r="I19" i="77"/>
  <c r="H19" i="77"/>
  <c r="N18" i="77"/>
  <c r="L18" i="77"/>
  <c r="K18" i="77"/>
  <c r="J18" i="77"/>
  <c r="I18" i="77"/>
  <c r="H18" i="77"/>
  <c r="N17" i="77"/>
  <c r="L17" i="77"/>
  <c r="K17" i="77"/>
  <c r="J17" i="77"/>
  <c r="I17" i="77"/>
  <c r="H17" i="77"/>
  <c r="N16" i="77"/>
  <c r="L16" i="77"/>
  <c r="K16" i="77"/>
  <c r="J16" i="77"/>
  <c r="I16" i="77"/>
  <c r="H16" i="77"/>
  <c r="G16" i="76"/>
  <c r="G17" i="76"/>
  <c r="G18" i="76"/>
  <c r="G19" i="76"/>
  <c r="G20" i="76"/>
  <c r="G21" i="76"/>
  <c r="G22" i="76"/>
  <c r="G23" i="76"/>
  <c r="G24" i="76"/>
  <c r="G25" i="76"/>
  <c r="G26" i="76"/>
  <c r="G27" i="76"/>
  <c r="G28" i="76"/>
  <c r="G29" i="76"/>
  <c r="G30" i="76"/>
  <c r="G31" i="76"/>
  <c r="G32" i="76"/>
  <c r="G33" i="76"/>
  <c r="G34" i="76"/>
  <c r="G35" i="76"/>
  <c r="G36" i="76"/>
  <c r="G37" i="76"/>
  <c r="G38" i="76"/>
  <c r="G39" i="76"/>
  <c r="G40" i="76"/>
  <c r="G41" i="76"/>
  <c r="G42" i="76"/>
  <c r="G43" i="76"/>
  <c r="G44" i="76"/>
  <c r="G45" i="76"/>
  <c r="G46" i="76"/>
  <c r="G47" i="76"/>
  <c r="G48" i="76"/>
  <c r="G49" i="76"/>
  <c r="G50" i="76"/>
  <c r="G51" i="76"/>
  <c r="G52" i="76"/>
  <c r="G53" i="76"/>
  <c r="G54" i="76"/>
  <c r="G55" i="76"/>
  <c r="G56" i="76"/>
  <c r="G57" i="76"/>
  <c r="G58" i="76"/>
  <c r="G59" i="76"/>
  <c r="G60" i="76"/>
  <c r="G61" i="76"/>
  <c r="M61" i="76"/>
  <c r="N61" i="76"/>
  <c r="N70" i="76"/>
  <c r="N69" i="76"/>
  <c r="N68" i="76"/>
  <c r="N67" i="76"/>
  <c r="C65" i="76"/>
  <c r="C12" i="76"/>
  <c r="L22" i="76" s="1"/>
  <c r="E12" i="76"/>
  <c r="L61" i="76"/>
  <c r="I26" i="15" s="1"/>
  <c r="F61" i="76"/>
  <c r="H12" i="76"/>
  <c r="K61" i="76"/>
  <c r="E61" i="76"/>
  <c r="G12" i="76"/>
  <c r="J61" i="76"/>
  <c r="D61" i="76"/>
  <c r="F12" i="76"/>
  <c r="I61" i="76"/>
  <c r="C61" i="76"/>
  <c r="N60" i="76"/>
  <c r="K60" i="76"/>
  <c r="J60" i="76"/>
  <c r="I60" i="76"/>
  <c r="N59" i="76"/>
  <c r="K59" i="76"/>
  <c r="J59" i="76"/>
  <c r="I59" i="76"/>
  <c r="N58" i="76"/>
  <c r="K58" i="76"/>
  <c r="J58" i="76"/>
  <c r="I58" i="76"/>
  <c r="N57" i="76"/>
  <c r="K57" i="76"/>
  <c r="J57" i="76"/>
  <c r="I57" i="76"/>
  <c r="N56" i="76"/>
  <c r="K56" i="76"/>
  <c r="J56" i="76"/>
  <c r="I56" i="76"/>
  <c r="N55" i="76"/>
  <c r="K55" i="76"/>
  <c r="J55" i="76"/>
  <c r="I55" i="76"/>
  <c r="N54" i="76"/>
  <c r="K54" i="76"/>
  <c r="J54" i="76"/>
  <c r="I54" i="76"/>
  <c r="N53" i="76"/>
  <c r="K53" i="76"/>
  <c r="J53" i="76"/>
  <c r="I53" i="76"/>
  <c r="N52" i="76"/>
  <c r="K52" i="76"/>
  <c r="J52" i="76"/>
  <c r="I52" i="76"/>
  <c r="N51" i="76"/>
  <c r="K51" i="76"/>
  <c r="J51" i="76"/>
  <c r="I51" i="76"/>
  <c r="N50" i="76"/>
  <c r="K50" i="76"/>
  <c r="J50" i="76"/>
  <c r="I50" i="76"/>
  <c r="N49" i="76"/>
  <c r="K49" i="76"/>
  <c r="J49" i="76"/>
  <c r="I49" i="76"/>
  <c r="N48" i="76"/>
  <c r="K48" i="76"/>
  <c r="J48" i="76"/>
  <c r="I48" i="76"/>
  <c r="N47" i="76"/>
  <c r="K47" i="76"/>
  <c r="J47" i="76"/>
  <c r="I47" i="76"/>
  <c r="N46" i="76"/>
  <c r="K46" i="76"/>
  <c r="J46" i="76"/>
  <c r="I46" i="76"/>
  <c r="N45" i="76"/>
  <c r="K45" i="76"/>
  <c r="J45" i="76"/>
  <c r="I45" i="76"/>
  <c r="N44" i="76"/>
  <c r="K44" i="76"/>
  <c r="J44" i="76"/>
  <c r="I44" i="76"/>
  <c r="N43" i="76"/>
  <c r="K43" i="76"/>
  <c r="J43" i="76"/>
  <c r="I43" i="76"/>
  <c r="N42" i="76"/>
  <c r="K42" i="76"/>
  <c r="J42" i="76"/>
  <c r="I42" i="76"/>
  <c r="N41" i="76"/>
  <c r="K41" i="76"/>
  <c r="J41" i="76"/>
  <c r="I41" i="76"/>
  <c r="N40" i="76"/>
  <c r="K40" i="76"/>
  <c r="J40" i="76"/>
  <c r="I40" i="76"/>
  <c r="N39" i="76"/>
  <c r="K39" i="76"/>
  <c r="J39" i="76"/>
  <c r="I39" i="76"/>
  <c r="N38" i="76"/>
  <c r="K38" i="76"/>
  <c r="J38" i="76"/>
  <c r="I38" i="76"/>
  <c r="N37" i="76"/>
  <c r="K37" i="76"/>
  <c r="J37" i="76"/>
  <c r="I37" i="76"/>
  <c r="N36" i="76"/>
  <c r="K36" i="76"/>
  <c r="J36" i="76"/>
  <c r="I36" i="76"/>
  <c r="N35" i="76"/>
  <c r="K35" i="76"/>
  <c r="J35" i="76"/>
  <c r="I35" i="76"/>
  <c r="N34" i="76"/>
  <c r="K34" i="76"/>
  <c r="J34" i="76"/>
  <c r="I34" i="76"/>
  <c r="N33" i="76"/>
  <c r="K33" i="76"/>
  <c r="J33" i="76"/>
  <c r="I33" i="76"/>
  <c r="N32" i="76"/>
  <c r="K32" i="76"/>
  <c r="J32" i="76"/>
  <c r="I32" i="76"/>
  <c r="N31" i="76"/>
  <c r="K31" i="76"/>
  <c r="J31" i="76"/>
  <c r="I31" i="76"/>
  <c r="N30" i="76"/>
  <c r="K30" i="76"/>
  <c r="J30" i="76"/>
  <c r="I30" i="76"/>
  <c r="N29" i="76"/>
  <c r="K29" i="76"/>
  <c r="J29" i="76"/>
  <c r="I29" i="76"/>
  <c r="N28" i="76"/>
  <c r="K28" i="76"/>
  <c r="J28" i="76"/>
  <c r="I28" i="76"/>
  <c r="N27" i="76"/>
  <c r="K27" i="76"/>
  <c r="J27" i="76"/>
  <c r="I27" i="76"/>
  <c r="N26" i="76"/>
  <c r="K26" i="76"/>
  <c r="J26" i="76"/>
  <c r="I26" i="76"/>
  <c r="N25" i="76"/>
  <c r="K25" i="76"/>
  <c r="J25" i="76"/>
  <c r="I25" i="76"/>
  <c r="N24" i="76"/>
  <c r="K24" i="76"/>
  <c r="J24" i="76"/>
  <c r="I24" i="76"/>
  <c r="N23" i="76"/>
  <c r="K23" i="76"/>
  <c r="J23" i="76"/>
  <c r="I23" i="76"/>
  <c r="N22" i="76"/>
  <c r="K22" i="76"/>
  <c r="J22" i="76"/>
  <c r="I22" i="76"/>
  <c r="N21" i="76"/>
  <c r="K21" i="76"/>
  <c r="J21" i="76"/>
  <c r="I21" i="76"/>
  <c r="N20" i="76"/>
  <c r="K20" i="76"/>
  <c r="J20" i="76"/>
  <c r="I20" i="76"/>
  <c r="N19" i="76"/>
  <c r="K19" i="76"/>
  <c r="J19" i="76"/>
  <c r="I19" i="76"/>
  <c r="N18" i="76"/>
  <c r="K18" i="76"/>
  <c r="J18" i="76"/>
  <c r="I18" i="76"/>
  <c r="N17" i="76"/>
  <c r="K17" i="76"/>
  <c r="J17" i="76"/>
  <c r="I17" i="76"/>
  <c r="N16" i="76"/>
  <c r="K16" i="76"/>
  <c r="J16" i="76"/>
  <c r="I16" i="76"/>
  <c r="G16" i="75"/>
  <c r="N16" i="75" s="1"/>
  <c r="G17" i="75"/>
  <c r="G18" i="75"/>
  <c r="G19" i="75"/>
  <c r="G20" i="75"/>
  <c r="G21" i="75"/>
  <c r="G22" i="75"/>
  <c r="G23" i="75"/>
  <c r="G24" i="75"/>
  <c r="G25" i="75"/>
  <c r="G26" i="75"/>
  <c r="G27" i="75"/>
  <c r="G28" i="75"/>
  <c r="G29" i="75"/>
  <c r="G30" i="75"/>
  <c r="G31" i="75"/>
  <c r="G32" i="75"/>
  <c r="G33" i="75"/>
  <c r="G34" i="75"/>
  <c r="G35" i="75"/>
  <c r="G36" i="75"/>
  <c r="G37" i="75"/>
  <c r="G38" i="75"/>
  <c r="G39" i="75"/>
  <c r="G40" i="75"/>
  <c r="G41" i="75"/>
  <c r="G42" i="75"/>
  <c r="G43" i="75"/>
  <c r="G44" i="75"/>
  <c r="G45" i="75"/>
  <c r="G46" i="75"/>
  <c r="G47" i="75"/>
  <c r="G48" i="75"/>
  <c r="G49" i="75"/>
  <c r="G50" i="75"/>
  <c r="G51" i="75"/>
  <c r="G52" i="75"/>
  <c r="G53" i="75"/>
  <c r="G54" i="75"/>
  <c r="G55" i="75"/>
  <c r="G56" i="75"/>
  <c r="G57" i="75"/>
  <c r="G58" i="75"/>
  <c r="G59" i="75"/>
  <c r="G60" i="75"/>
  <c r="N60" i="75" s="1"/>
  <c r="M61" i="75"/>
  <c r="N69" i="75"/>
  <c r="N67" i="75"/>
  <c r="C65" i="75"/>
  <c r="C12" i="75"/>
  <c r="E12" i="75"/>
  <c r="F61" i="75"/>
  <c r="H19" i="15" s="1"/>
  <c r="H12" i="75"/>
  <c r="K60" i="75" s="1"/>
  <c r="E61" i="75"/>
  <c r="H18" i="15" s="1"/>
  <c r="G12" i="75"/>
  <c r="J16" i="75" s="1"/>
  <c r="D61" i="75"/>
  <c r="F12" i="75"/>
  <c r="I59" i="75" s="1"/>
  <c r="C61" i="75"/>
  <c r="H16" i="15" s="1"/>
  <c r="N59" i="75"/>
  <c r="N58" i="75"/>
  <c r="N57" i="75"/>
  <c r="N56" i="75"/>
  <c r="N55" i="75"/>
  <c r="J55" i="75"/>
  <c r="N54" i="75"/>
  <c r="N53" i="75"/>
  <c r="N52" i="75"/>
  <c r="N51" i="75"/>
  <c r="J51" i="75"/>
  <c r="N50" i="75"/>
  <c r="N49" i="75"/>
  <c r="J49" i="75"/>
  <c r="N48" i="75"/>
  <c r="J48" i="75"/>
  <c r="N47" i="75"/>
  <c r="J47" i="75"/>
  <c r="N46" i="75"/>
  <c r="J46" i="75"/>
  <c r="N45" i="75"/>
  <c r="J45" i="75"/>
  <c r="N44" i="75"/>
  <c r="J44" i="75"/>
  <c r="N43" i="75"/>
  <c r="J43" i="75"/>
  <c r="N42" i="75"/>
  <c r="J42" i="75"/>
  <c r="N41" i="75"/>
  <c r="J41" i="75"/>
  <c r="N40" i="75"/>
  <c r="J40" i="75"/>
  <c r="N39" i="75"/>
  <c r="J39" i="75"/>
  <c r="N38" i="75"/>
  <c r="J38" i="75"/>
  <c r="N37" i="75"/>
  <c r="J37" i="75"/>
  <c r="N36" i="75"/>
  <c r="J36" i="75"/>
  <c r="N35" i="75"/>
  <c r="J35" i="75"/>
  <c r="N34" i="75"/>
  <c r="J34" i="75"/>
  <c r="N33" i="75"/>
  <c r="J33" i="75"/>
  <c r="N32" i="75"/>
  <c r="J32" i="75"/>
  <c r="N31" i="75"/>
  <c r="J31" i="75"/>
  <c r="N30" i="75"/>
  <c r="J30" i="75"/>
  <c r="N29" i="75"/>
  <c r="J29" i="75"/>
  <c r="N28" i="75"/>
  <c r="J28" i="75"/>
  <c r="N27" i="75"/>
  <c r="J27" i="75"/>
  <c r="N26" i="75"/>
  <c r="J26" i="75"/>
  <c r="N25" i="75"/>
  <c r="J25" i="75"/>
  <c r="N24" i="75"/>
  <c r="J24" i="75"/>
  <c r="N23" i="75"/>
  <c r="J23" i="75"/>
  <c r="N22" i="75"/>
  <c r="J22" i="75"/>
  <c r="N21" i="75"/>
  <c r="J21" i="75"/>
  <c r="N20" i="75"/>
  <c r="J20" i="75"/>
  <c r="N19" i="75"/>
  <c r="J19" i="75"/>
  <c r="N18" i="75"/>
  <c r="J18" i="75"/>
  <c r="N17" i="75"/>
  <c r="J17" i="75"/>
  <c r="G16" i="74"/>
  <c r="G17" i="74"/>
  <c r="G18" i="74"/>
  <c r="G19" i="74"/>
  <c r="G20" i="74"/>
  <c r="G21" i="74"/>
  <c r="G22" i="74"/>
  <c r="G23" i="74"/>
  <c r="G24" i="74"/>
  <c r="G25" i="74"/>
  <c r="G26" i="74"/>
  <c r="G27" i="74"/>
  <c r="G28" i="74"/>
  <c r="G29" i="74"/>
  <c r="G30" i="74"/>
  <c r="G31" i="74"/>
  <c r="G32" i="74"/>
  <c r="G33" i="74"/>
  <c r="G34" i="74"/>
  <c r="G35" i="74"/>
  <c r="G36" i="74"/>
  <c r="G37" i="74"/>
  <c r="G38" i="74"/>
  <c r="G39" i="74"/>
  <c r="G40" i="74"/>
  <c r="G41" i="74"/>
  <c r="G42" i="74"/>
  <c r="G43" i="74"/>
  <c r="G44" i="74"/>
  <c r="G45" i="74"/>
  <c r="G46" i="74"/>
  <c r="G47" i="74"/>
  <c r="G48" i="74"/>
  <c r="G49" i="74"/>
  <c r="G50" i="74"/>
  <c r="G51" i="74"/>
  <c r="G52" i="74"/>
  <c r="G53" i="74"/>
  <c r="G54" i="74"/>
  <c r="G55" i="74"/>
  <c r="G56" i="74"/>
  <c r="G57" i="74"/>
  <c r="G58" i="74"/>
  <c r="G59" i="74"/>
  <c r="G60" i="74"/>
  <c r="G61" i="74"/>
  <c r="M61" i="74"/>
  <c r="N61" i="74"/>
  <c r="N70" i="74"/>
  <c r="N69" i="74"/>
  <c r="N68" i="74"/>
  <c r="N67" i="74"/>
  <c r="C65" i="74"/>
  <c r="C12" i="74"/>
  <c r="L17" i="74" s="1"/>
  <c r="E12" i="74"/>
  <c r="F61" i="74"/>
  <c r="H12" i="74"/>
  <c r="K61" i="74"/>
  <c r="E61" i="74"/>
  <c r="G12" i="74"/>
  <c r="J61" i="74"/>
  <c r="D61" i="74"/>
  <c r="F12" i="74"/>
  <c r="I61" i="74"/>
  <c r="C61" i="74"/>
  <c r="N60" i="74"/>
  <c r="K60" i="74"/>
  <c r="J60" i="74"/>
  <c r="I60" i="74"/>
  <c r="N59" i="74"/>
  <c r="K59" i="74"/>
  <c r="J59" i="74"/>
  <c r="I59" i="74"/>
  <c r="N58" i="74"/>
  <c r="K58" i="74"/>
  <c r="J58" i="74"/>
  <c r="I58" i="74"/>
  <c r="N57" i="74"/>
  <c r="K57" i="74"/>
  <c r="J57" i="74"/>
  <c r="I57" i="74"/>
  <c r="N56" i="74"/>
  <c r="K56" i="74"/>
  <c r="J56" i="74"/>
  <c r="I56" i="74"/>
  <c r="N55" i="74"/>
  <c r="K55" i="74"/>
  <c r="J55" i="74"/>
  <c r="I55" i="74"/>
  <c r="N54" i="74"/>
  <c r="K54" i="74"/>
  <c r="J54" i="74"/>
  <c r="I54" i="74"/>
  <c r="N53" i="74"/>
  <c r="K53" i="74"/>
  <c r="J53" i="74"/>
  <c r="I53" i="74"/>
  <c r="N52" i="74"/>
  <c r="K52" i="74"/>
  <c r="J52" i="74"/>
  <c r="I52" i="74"/>
  <c r="N51" i="74"/>
  <c r="K51" i="74"/>
  <c r="J51" i="74"/>
  <c r="I51" i="74"/>
  <c r="N50" i="74"/>
  <c r="K50" i="74"/>
  <c r="J50" i="74"/>
  <c r="I50" i="74"/>
  <c r="N49" i="74"/>
  <c r="K49" i="74"/>
  <c r="J49" i="74"/>
  <c r="I49" i="74"/>
  <c r="N48" i="74"/>
  <c r="K48" i="74"/>
  <c r="J48" i="74"/>
  <c r="I48" i="74"/>
  <c r="N47" i="74"/>
  <c r="K47" i="74"/>
  <c r="J47" i="74"/>
  <c r="I47" i="74"/>
  <c r="N46" i="74"/>
  <c r="K46" i="74"/>
  <c r="J46" i="74"/>
  <c r="I46" i="74"/>
  <c r="N45" i="74"/>
  <c r="K45" i="74"/>
  <c r="J45" i="74"/>
  <c r="I45" i="74"/>
  <c r="N44" i="74"/>
  <c r="K44" i="74"/>
  <c r="J44" i="74"/>
  <c r="I44" i="74"/>
  <c r="N43" i="74"/>
  <c r="K43" i="74"/>
  <c r="J43" i="74"/>
  <c r="I43" i="74"/>
  <c r="N42" i="74"/>
  <c r="K42" i="74"/>
  <c r="J42" i="74"/>
  <c r="I42" i="74"/>
  <c r="N41" i="74"/>
  <c r="K41" i="74"/>
  <c r="J41" i="74"/>
  <c r="I41" i="74"/>
  <c r="N40" i="74"/>
  <c r="K40" i="74"/>
  <c r="J40" i="74"/>
  <c r="I40" i="74"/>
  <c r="N39" i="74"/>
  <c r="K39" i="74"/>
  <c r="J39" i="74"/>
  <c r="I39" i="74"/>
  <c r="N38" i="74"/>
  <c r="K38" i="74"/>
  <c r="J38" i="74"/>
  <c r="I38" i="74"/>
  <c r="N37" i="74"/>
  <c r="K37" i="74"/>
  <c r="J37" i="74"/>
  <c r="I37" i="74"/>
  <c r="N36" i="74"/>
  <c r="K36" i="74"/>
  <c r="J36" i="74"/>
  <c r="I36" i="74"/>
  <c r="N35" i="74"/>
  <c r="K35" i="74"/>
  <c r="J35" i="74"/>
  <c r="I35" i="74"/>
  <c r="N34" i="74"/>
  <c r="K34" i="74"/>
  <c r="J34" i="74"/>
  <c r="I34" i="74"/>
  <c r="N33" i="74"/>
  <c r="K33" i="74"/>
  <c r="J33" i="74"/>
  <c r="I33" i="74"/>
  <c r="N32" i="74"/>
  <c r="K32" i="74"/>
  <c r="J32" i="74"/>
  <c r="I32" i="74"/>
  <c r="N31" i="74"/>
  <c r="K31" i="74"/>
  <c r="J31" i="74"/>
  <c r="I31" i="74"/>
  <c r="N30" i="74"/>
  <c r="K30" i="74"/>
  <c r="J30" i="74"/>
  <c r="I30" i="74"/>
  <c r="N29" i="74"/>
  <c r="K29" i="74"/>
  <c r="J29" i="74"/>
  <c r="I29" i="74"/>
  <c r="N28" i="74"/>
  <c r="K28" i="74"/>
  <c r="J28" i="74"/>
  <c r="I28" i="74"/>
  <c r="N27" i="74"/>
  <c r="K27" i="74"/>
  <c r="J27" i="74"/>
  <c r="I27" i="74"/>
  <c r="N26" i="74"/>
  <c r="K26" i="74"/>
  <c r="J26" i="74"/>
  <c r="I26" i="74"/>
  <c r="N25" i="74"/>
  <c r="K25" i="74"/>
  <c r="J25" i="74"/>
  <c r="I25" i="74"/>
  <c r="N24" i="74"/>
  <c r="K24" i="74"/>
  <c r="J24" i="74"/>
  <c r="I24" i="74"/>
  <c r="N23" i="74"/>
  <c r="K23" i="74"/>
  <c r="J23" i="74"/>
  <c r="I23" i="74"/>
  <c r="N22" i="74"/>
  <c r="K22" i="74"/>
  <c r="J22" i="74"/>
  <c r="I22" i="74"/>
  <c r="N21" i="74"/>
  <c r="K21" i="74"/>
  <c r="J21" i="74"/>
  <c r="I21" i="74"/>
  <c r="N20" i="74"/>
  <c r="K20" i="74"/>
  <c r="J20" i="74"/>
  <c r="I20" i="74"/>
  <c r="N19" i="74"/>
  <c r="K19" i="74"/>
  <c r="J19" i="74"/>
  <c r="I19" i="74"/>
  <c r="N18" i="74"/>
  <c r="K18" i="74"/>
  <c r="J18" i="74"/>
  <c r="I18" i="74"/>
  <c r="N17" i="74"/>
  <c r="K17" i="74"/>
  <c r="J17" i="74"/>
  <c r="I17" i="74"/>
  <c r="N16" i="74"/>
  <c r="K16" i="74"/>
  <c r="J16" i="74"/>
  <c r="I16" i="74"/>
  <c r="G16" i="73"/>
  <c r="G17" i="73"/>
  <c r="G18" i="73"/>
  <c r="G19" i="73"/>
  <c r="G20" i="73"/>
  <c r="G21" i="73"/>
  <c r="G22" i="73"/>
  <c r="G23" i="73"/>
  <c r="G24" i="73"/>
  <c r="G25" i="73"/>
  <c r="G26" i="73"/>
  <c r="G27" i="73"/>
  <c r="G28" i="73"/>
  <c r="G29" i="73"/>
  <c r="G30" i="73"/>
  <c r="G31" i="73"/>
  <c r="G32" i="73"/>
  <c r="G33" i="73"/>
  <c r="G34" i="73"/>
  <c r="G35" i="73"/>
  <c r="G36" i="73"/>
  <c r="G37" i="73"/>
  <c r="G38" i="73"/>
  <c r="G39" i="73"/>
  <c r="G40" i="73"/>
  <c r="G41" i="73"/>
  <c r="G42" i="73"/>
  <c r="G43" i="73"/>
  <c r="G44" i="73"/>
  <c r="G45" i="73"/>
  <c r="G46" i="73"/>
  <c r="G47" i="73"/>
  <c r="G48" i="73"/>
  <c r="G49" i="73"/>
  <c r="G50" i="73"/>
  <c r="G51" i="73"/>
  <c r="G52" i="73"/>
  <c r="G53" i="73"/>
  <c r="G54" i="73"/>
  <c r="G55" i="73"/>
  <c r="G56" i="73"/>
  <c r="G57" i="73"/>
  <c r="G58" i="73"/>
  <c r="G59" i="73"/>
  <c r="G60" i="73"/>
  <c r="G61" i="73"/>
  <c r="M61" i="73"/>
  <c r="N61" i="73"/>
  <c r="N70" i="73"/>
  <c r="N69" i="73"/>
  <c r="N68" i="73"/>
  <c r="N67" i="73"/>
  <c r="C65" i="73"/>
  <c r="C12" i="73"/>
  <c r="L23" i="73" s="1"/>
  <c r="E12" i="73"/>
  <c r="F61" i="73"/>
  <c r="H12" i="73"/>
  <c r="K61" i="73"/>
  <c r="E61" i="73"/>
  <c r="G12" i="73"/>
  <c r="J61" i="73"/>
  <c r="D61" i="73"/>
  <c r="F12" i="73"/>
  <c r="I61" i="73"/>
  <c r="H61" i="73"/>
  <c r="F25" i="15" s="1"/>
  <c r="C61" i="73"/>
  <c r="N60" i="73"/>
  <c r="K60" i="73"/>
  <c r="J60" i="73"/>
  <c r="I60" i="73"/>
  <c r="N59" i="73"/>
  <c r="K59" i="73"/>
  <c r="J59" i="73"/>
  <c r="I59" i="73"/>
  <c r="N58" i="73"/>
  <c r="K58" i="73"/>
  <c r="J58" i="73"/>
  <c r="I58" i="73"/>
  <c r="N57" i="73"/>
  <c r="K57" i="73"/>
  <c r="J57" i="73"/>
  <c r="I57" i="73"/>
  <c r="N56" i="73"/>
  <c r="K56" i="73"/>
  <c r="J56" i="73"/>
  <c r="I56" i="73"/>
  <c r="N55" i="73"/>
  <c r="K55" i="73"/>
  <c r="J55" i="73"/>
  <c r="I55" i="73"/>
  <c r="N54" i="73"/>
  <c r="K54" i="73"/>
  <c r="J54" i="73"/>
  <c r="I54" i="73"/>
  <c r="N53" i="73"/>
  <c r="K53" i="73"/>
  <c r="J53" i="73"/>
  <c r="I53" i="73"/>
  <c r="N52" i="73"/>
  <c r="K52" i="73"/>
  <c r="J52" i="73"/>
  <c r="I52" i="73"/>
  <c r="N51" i="73"/>
  <c r="K51" i="73"/>
  <c r="J51" i="73"/>
  <c r="I51" i="73"/>
  <c r="N50" i="73"/>
  <c r="K50" i="73"/>
  <c r="J50" i="73"/>
  <c r="I50" i="73"/>
  <c r="N49" i="73"/>
  <c r="K49" i="73"/>
  <c r="J49" i="73"/>
  <c r="I49" i="73"/>
  <c r="N48" i="73"/>
  <c r="K48" i="73"/>
  <c r="J48" i="73"/>
  <c r="I48" i="73"/>
  <c r="N47" i="73"/>
  <c r="K47" i="73"/>
  <c r="J47" i="73"/>
  <c r="I47" i="73"/>
  <c r="N46" i="73"/>
  <c r="K46" i="73"/>
  <c r="J46" i="73"/>
  <c r="I46" i="73"/>
  <c r="N45" i="73"/>
  <c r="K45" i="73"/>
  <c r="J45" i="73"/>
  <c r="I45" i="73"/>
  <c r="N44" i="73"/>
  <c r="K44" i="73"/>
  <c r="J44" i="73"/>
  <c r="I44" i="73"/>
  <c r="N43" i="73"/>
  <c r="K43" i="73"/>
  <c r="J43" i="73"/>
  <c r="I43" i="73"/>
  <c r="N42" i="73"/>
  <c r="K42" i="73"/>
  <c r="J42" i="73"/>
  <c r="I42" i="73"/>
  <c r="N41" i="73"/>
  <c r="K41" i="73"/>
  <c r="J41" i="73"/>
  <c r="I41" i="73"/>
  <c r="N40" i="73"/>
  <c r="K40" i="73"/>
  <c r="J40" i="73"/>
  <c r="I40" i="73"/>
  <c r="N39" i="73"/>
  <c r="K39" i="73"/>
  <c r="J39" i="73"/>
  <c r="I39" i="73"/>
  <c r="N38" i="73"/>
  <c r="K38" i="73"/>
  <c r="J38" i="73"/>
  <c r="I38" i="73"/>
  <c r="N37" i="73"/>
  <c r="K37" i="73"/>
  <c r="J37" i="73"/>
  <c r="I37" i="73"/>
  <c r="N36" i="73"/>
  <c r="K36" i="73"/>
  <c r="J36" i="73"/>
  <c r="I36" i="73"/>
  <c r="N35" i="73"/>
  <c r="K35" i="73"/>
  <c r="J35" i="73"/>
  <c r="I35" i="73"/>
  <c r="N34" i="73"/>
  <c r="K34" i="73"/>
  <c r="J34" i="73"/>
  <c r="I34" i="73"/>
  <c r="N33" i="73"/>
  <c r="K33" i="73"/>
  <c r="J33" i="73"/>
  <c r="I33" i="73"/>
  <c r="N32" i="73"/>
  <c r="K32" i="73"/>
  <c r="J32" i="73"/>
  <c r="I32" i="73"/>
  <c r="N31" i="73"/>
  <c r="K31" i="73"/>
  <c r="J31" i="73"/>
  <c r="I31" i="73"/>
  <c r="N30" i="73"/>
  <c r="K30" i="73"/>
  <c r="J30" i="73"/>
  <c r="I30" i="73"/>
  <c r="N29" i="73"/>
  <c r="K29" i="73"/>
  <c r="J29" i="73"/>
  <c r="I29" i="73"/>
  <c r="N28" i="73"/>
  <c r="K28" i="73"/>
  <c r="J28" i="73"/>
  <c r="I28" i="73"/>
  <c r="N27" i="73"/>
  <c r="K27" i="73"/>
  <c r="J27" i="73"/>
  <c r="I27" i="73"/>
  <c r="N26" i="73"/>
  <c r="K26" i="73"/>
  <c r="J26" i="73"/>
  <c r="I26" i="73"/>
  <c r="N25" i="73"/>
  <c r="K25" i="73"/>
  <c r="J25" i="73"/>
  <c r="I25" i="73"/>
  <c r="N24" i="73"/>
  <c r="K24" i="73"/>
  <c r="J24" i="73"/>
  <c r="I24" i="73"/>
  <c r="N23" i="73"/>
  <c r="K23" i="73"/>
  <c r="J23" i="73"/>
  <c r="I23" i="73"/>
  <c r="N22" i="73"/>
  <c r="K22" i="73"/>
  <c r="J22" i="73"/>
  <c r="I22" i="73"/>
  <c r="N21" i="73"/>
  <c r="K21" i="73"/>
  <c r="J21" i="73"/>
  <c r="I21" i="73"/>
  <c r="N20" i="73"/>
  <c r="K20" i="73"/>
  <c r="J20" i="73"/>
  <c r="I20" i="73"/>
  <c r="N19" i="73"/>
  <c r="K19" i="73"/>
  <c r="J19" i="73"/>
  <c r="I19" i="73"/>
  <c r="N18" i="73"/>
  <c r="K18" i="73"/>
  <c r="J18" i="73"/>
  <c r="I18" i="73"/>
  <c r="N17" i="73"/>
  <c r="K17" i="73"/>
  <c r="J17" i="73"/>
  <c r="I17" i="73"/>
  <c r="N16" i="73"/>
  <c r="K16" i="73"/>
  <c r="J16" i="73"/>
  <c r="I16" i="73"/>
  <c r="G16" i="72"/>
  <c r="G17" i="72"/>
  <c r="G18" i="72"/>
  <c r="G19" i="72"/>
  <c r="G20" i="72"/>
  <c r="G21" i="72"/>
  <c r="G22" i="72"/>
  <c r="G23" i="72"/>
  <c r="G24" i="72"/>
  <c r="G25" i="72"/>
  <c r="G26" i="72"/>
  <c r="G27" i="72"/>
  <c r="G28" i="72"/>
  <c r="G29" i="72"/>
  <c r="G30" i="72"/>
  <c r="G31" i="72"/>
  <c r="G32" i="72"/>
  <c r="G33" i="72"/>
  <c r="G34" i="72"/>
  <c r="G35" i="72"/>
  <c r="G36" i="72"/>
  <c r="G37" i="72"/>
  <c r="G38" i="72"/>
  <c r="G39" i="72"/>
  <c r="G40" i="72"/>
  <c r="G41" i="72"/>
  <c r="G42" i="72"/>
  <c r="G43" i="72"/>
  <c r="G44" i="72"/>
  <c r="G45" i="72"/>
  <c r="G46" i="72"/>
  <c r="G47" i="72"/>
  <c r="G48" i="72"/>
  <c r="G49" i="72"/>
  <c r="G50" i="72"/>
  <c r="G51" i="72"/>
  <c r="G52" i="72"/>
  <c r="G53" i="72"/>
  <c r="G54" i="72"/>
  <c r="G55" i="72"/>
  <c r="G56" i="72"/>
  <c r="G57" i="72"/>
  <c r="G58" i="72"/>
  <c r="G59" i="72"/>
  <c r="G60" i="72"/>
  <c r="G61" i="72"/>
  <c r="M61" i="72"/>
  <c r="N61" i="72"/>
  <c r="N70" i="72"/>
  <c r="N69" i="72"/>
  <c r="N68" i="72"/>
  <c r="N67" i="72"/>
  <c r="C65" i="72"/>
  <c r="C12" i="72"/>
  <c r="L18" i="72" s="1"/>
  <c r="E12" i="72"/>
  <c r="F61" i="72"/>
  <c r="H12" i="72"/>
  <c r="K61" i="72"/>
  <c r="E61" i="72"/>
  <c r="G12" i="72"/>
  <c r="J61" i="72"/>
  <c r="D61" i="72"/>
  <c r="F12" i="72"/>
  <c r="I61" i="72"/>
  <c r="H61" i="72"/>
  <c r="E25" i="15" s="1"/>
  <c r="C61" i="72"/>
  <c r="N60" i="72"/>
  <c r="K60" i="72"/>
  <c r="J60" i="72"/>
  <c r="I60" i="72"/>
  <c r="N59" i="72"/>
  <c r="K59" i="72"/>
  <c r="J59" i="72"/>
  <c r="I59" i="72"/>
  <c r="N58" i="72"/>
  <c r="K58" i="72"/>
  <c r="J58" i="72"/>
  <c r="I58" i="72"/>
  <c r="N57" i="72"/>
  <c r="K57" i="72"/>
  <c r="J57" i="72"/>
  <c r="I57" i="72"/>
  <c r="N56" i="72"/>
  <c r="K56" i="72"/>
  <c r="J56" i="72"/>
  <c r="I56" i="72"/>
  <c r="N55" i="72"/>
  <c r="K55" i="72"/>
  <c r="J55" i="72"/>
  <c r="I55" i="72"/>
  <c r="N54" i="72"/>
  <c r="K54" i="72"/>
  <c r="J54" i="72"/>
  <c r="I54" i="72"/>
  <c r="N53" i="72"/>
  <c r="K53" i="72"/>
  <c r="J53" i="72"/>
  <c r="I53" i="72"/>
  <c r="N52" i="72"/>
  <c r="K52" i="72"/>
  <c r="J52" i="72"/>
  <c r="I52" i="72"/>
  <c r="N51" i="72"/>
  <c r="K51" i="72"/>
  <c r="J51" i="72"/>
  <c r="I51" i="72"/>
  <c r="N50" i="72"/>
  <c r="K50" i="72"/>
  <c r="J50" i="72"/>
  <c r="I50" i="72"/>
  <c r="N49" i="72"/>
  <c r="K49" i="72"/>
  <c r="J49" i="72"/>
  <c r="I49" i="72"/>
  <c r="N48" i="72"/>
  <c r="K48" i="72"/>
  <c r="J48" i="72"/>
  <c r="I48" i="72"/>
  <c r="N47" i="72"/>
  <c r="K47" i="72"/>
  <c r="J47" i="72"/>
  <c r="I47" i="72"/>
  <c r="N46" i="72"/>
  <c r="K46" i="72"/>
  <c r="J46" i="72"/>
  <c r="I46" i="72"/>
  <c r="N45" i="72"/>
  <c r="K45" i="72"/>
  <c r="J45" i="72"/>
  <c r="I45" i="72"/>
  <c r="N44" i="72"/>
  <c r="K44" i="72"/>
  <c r="J44" i="72"/>
  <c r="I44" i="72"/>
  <c r="N43" i="72"/>
  <c r="K43" i="72"/>
  <c r="J43" i="72"/>
  <c r="I43" i="72"/>
  <c r="N42" i="72"/>
  <c r="K42" i="72"/>
  <c r="J42" i="72"/>
  <c r="I42" i="72"/>
  <c r="N41" i="72"/>
  <c r="K41" i="72"/>
  <c r="J41" i="72"/>
  <c r="I41" i="72"/>
  <c r="N40" i="72"/>
  <c r="K40" i="72"/>
  <c r="J40" i="72"/>
  <c r="I40" i="72"/>
  <c r="N39" i="72"/>
  <c r="K39" i="72"/>
  <c r="J39" i="72"/>
  <c r="I39" i="72"/>
  <c r="N38" i="72"/>
  <c r="K38" i="72"/>
  <c r="J38" i="72"/>
  <c r="I38" i="72"/>
  <c r="N37" i="72"/>
  <c r="K37" i="72"/>
  <c r="J37" i="72"/>
  <c r="I37" i="72"/>
  <c r="N36" i="72"/>
  <c r="K36" i="72"/>
  <c r="J36" i="72"/>
  <c r="I36" i="72"/>
  <c r="N35" i="72"/>
  <c r="K35" i="72"/>
  <c r="J35" i="72"/>
  <c r="I35" i="72"/>
  <c r="N34" i="72"/>
  <c r="K34" i="72"/>
  <c r="J34" i="72"/>
  <c r="I34" i="72"/>
  <c r="N33" i="72"/>
  <c r="K33" i="72"/>
  <c r="J33" i="72"/>
  <c r="I33" i="72"/>
  <c r="N32" i="72"/>
  <c r="K32" i="72"/>
  <c r="J32" i="72"/>
  <c r="I32" i="72"/>
  <c r="N31" i="72"/>
  <c r="K31" i="72"/>
  <c r="J31" i="72"/>
  <c r="I31" i="72"/>
  <c r="N30" i="72"/>
  <c r="K30" i="72"/>
  <c r="J30" i="72"/>
  <c r="I30" i="72"/>
  <c r="N29" i="72"/>
  <c r="K29" i="72"/>
  <c r="J29" i="72"/>
  <c r="I29" i="72"/>
  <c r="N28" i="72"/>
  <c r="K28" i="72"/>
  <c r="J28" i="72"/>
  <c r="I28" i="72"/>
  <c r="N27" i="72"/>
  <c r="K27" i="72"/>
  <c r="J27" i="72"/>
  <c r="I27" i="72"/>
  <c r="N26" i="72"/>
  <c r="K26" i="72"/>
  <c r="J26" i="72"/>
  <c r="I26" i="72"/>
  <c r="N25" i="72"/>
  <c r="K25" i="72"/>
  <c r="J25" i="72"/>
  <c r="I25" i="72"/>
  <c r="N24" i="72"/>
  <c r="K24" i="72"/>
  <c r="J24" i="72"/>
  <c r="I24" i="72"/>
  <c r="N23" i="72"/>
  <c r="K23" i="72"/>
  <c r="J23" i="72"/>
  <c r="I23" i="72"/>
  <c r="N22" i="72"/>
  <c r="K22" i="72"/>
  <c r="J22" i="72"/>
  <c r="I22" i="72"/>
  <c r="N21" i="72"/>
  <c r="K21" i="72"/>
  <c r="J21" i="72"/>
  <c r="I21" i="72"/>
  <c r="N20" i="72"/>
  <c r="K20" i="72"/>
  <c r="J20" i="72"/>
  <c r="I20" i="72"/>
  <c r="N19" i="72"/>
  <c r="K19" i="72"/>
  <c r="J19" i="72"/>
  <c r="I19" i="72"/>
  <c r="N18" i="72"/>
  <c r="K18" i="72"/>
  <c r="J18" i="72"/>
  <c r="I18" i="72"/>
  <c r="N17" i="72"/>
  <c r="K17" i="72"/>
  <c r="J17" i="72"/>
  <c r="I17" i="72"/>
  <c r="N16" i="72"/>
  <c r="K16" i="72"/>
  <c r="J16" i="72"/>
  <c r="I16" i="72"/>
  <c r="G16" i="71"/>
  <c r="G17" i="71"/>
  <c r="G18" i="71"/>
  <c r="G19" i="71"/>
  <c r="G20" i="71"/>
  <c r="G21" i="71"/>
  <c r="G22" i="71"/>
  <c r="G23" i="71"/>
  <c r="G24" i="71"/>
  <c r="G25" i="71"/>
  <c r="G26" i="71"/>
  <c r="G27" i="71"/>
  <c r="G28" i="71"/>
  <c r="G29" i="71"/>
  <c r="G30" i="71"/>
  <c r="G31" i="71"/>
  <c r="G32" i="71"/>
  <c r="G33" i="71"/>
  <c r="G34" i="71"/>
  <c r="G35" i="71"/>
  <c r="G36" i="71"/>
  <c r="G37" i="71"/>
  <c r="G38" i="71"/>
  <c r="G39" i="71"/>
  <c r="G40" i="71"/>
  <c r="G41" i="71"/>
  <c r="G42" i="71"/>
  <c r="G43" i="71"/>
  <c r="G44" i="71"/>
  <c r="G45" i="71"/>
  <c r="G46" i="71"/>
  <c r="G47" i="71"/>
  <c r="G48" i="71"/>
  <c r="G49" i="71"/>
  <c r="G50" i="71"/>
  <c r="G51" i="71"/>
  <c r="G52" i="71"/>
  <c r="G53" i="71"/>
  <c r="G54" i="71"/>
  <c r="G55" i="71"/>
  <c r="G56" i="71"/>
  <c r="G57" i="71"/>
  <c r="G58" i="71"/>
  <c r="G59" i="71"/>
  <c r="G60" i="71"/>
  <c r="G61" i="71"/>
  <c r="M61" i="71"/>
  <c r="N61" i="71"/>
  <c r="N70" i="71"/>
  <c r="N69" i="71"/>
  <c r="N68" i="71"/>
  <c r="N67" i="71"/>
  <c r="C65" i="71"/>
  <c r="E12" i="71"/>
  <c r="F61" i="71"/>
  <c r="H12" i="71"/>
  <c r="K58" i="71" s="1"/>
  <c r="K61" i="71"/>
  <c r="D24" i="15" s="1"/>
  <c r="E61" i="71"/>
  <c r="G12" i="71"/>
  <c r="J61" i="71" s="1"/>
  <c r="D23" i="15" s="1"/>
  <c r="D61" i="71"/>
  <c r="F12" i="71"/>
  <c r="I59" i="71" s="1"/>
  <c r="I61" i="71"/>
  <c r="C61" i="71"/>
  <c r="N60" i="71"/>
  <c r="K60" i="71"/>
  <c r="N59" i="71"/>
  <c r="K59" i="71"/>
  <c r="N58" i="71"/>
  <c r="N57" i="71"/>
  <c r="I57" i="71"/>
  <c r="N56" i="71"/>
  <c r="J56" i="71"/>
  <c r="I56" i="71"/>
  <c r="N55" i="71"/>
  <c r="K55" i="71"/>
  <c r="I55" i="71"/>
  <c r="N54" i="71"/>
  <c r="J54" i="71"/>
  <c r="I54" i="71"/>
  <c r="N53" i="71"/>
  <c r="K53" i="71"/>
  <c r="I53" i="71"/>
  <c r="N52" i="71"/>
  <c r="K52" i="71"/>
  <c r="J52" i="71"/>
  <c r="I52" i="71"/>
  <c r="N51" i="71"/>
  <c r="K51" i="71"/>
  <c r="I51" i="71"/>
  <c r="N50" i="71"/>
  <c r="J50" i="71"/>
  <c r="I50" i="71"/>
  <c r="N49" i="71"/>
  <c r="K49" i="71"/>
  <c r="I49" i="71"/>
  <c r="N48" i="71"/>
  <c r="K48" i="71"/>
  <c r="J48" i="71"/>
  <c r="I48" i="71"/>
  <c r="N47" i="71"/>
  <c r="K47" i="71"/>
  <c r="N46" i="71"/>
  <c r="K46" i="71"/>
  <c r="J46" i="71"/>
  <c r="I46" i="71"/>
  <c r="N45" i="71"/>
  <c r="K45" i="71"/>
  <c r="N44" i="71"/>
  <c r="K44" i="71"/>
  <c r="I44" i="71"/>
  <c r="N43" i="71"/>
  <c r="K43" i="71"/>
  <c r="N42" i="71"/>
  <c r="K42" i="71"/>
  <c r="I42" i="71"/>
  <c r="N41" i="71"/>
  <c r="K41" i="71"/>
  <c r="N40" i="71"/>
  <c r="K40" i="71"/>
  <c r="I40" i="71"/>
  <c r="N39" i="71"/>
  <c r="K39" i="71"/>
  <c r="J39" i="71"/>
  <c r="N38" i="71"/>
  <c r="K38" i="71"/>
  <c r="I38" i="71"/>
  <c r="N37" i="71"/>
  <c r="K37" i="71"/>
  <c r="J37" i="71"/>
  <c r="N36" i="71"/>
  <c r="K36" i="71"/>
  <c r="I36" i="71"/>
  <c r="N35" i="71"/>
  <c r="K35" i="71"/>
  <c r="N34" i="71"/>
  <c r="K34" i="71"/>
  <c r="I34" i="71"/>
  <c r="N33" i="71"/>
  <c r="K33" i="71"/>
  <c r="I33" i="71"/>
  <c r="N32" i="71"/>
  <c r="K32" i="71"/>
  <c r="I32" i="71"/>
  <c r="N31" i="71"/>
  <c r="K31" i="71"/>
  <c r="I31" i="71"/>
  <c r="N30" i="71"/>
  <c r="K30" i="71"/>
  <c r="I30" i="71"/>
  <c r="N29" i="71"/>
  <c r="K29" i="71"/>
  <c r="I29" i="71"/>
  <c r="N28" i="71"/>
  <c r="K28" i="71"/>
  <c r="I28" i="71"/>
  <c r="N27" i="71"/>
  <c r="K27" i="71"/>
  <c r="I27" i="71"/>
  <c r="N26" i="71"/>
  <c r="K26" i="71"/>
  <c r="I26" i="71"/>
  <c r="N25" i="71"/>
  <c r="K25" i="71"/>
  <c r="I25" i="71"/>
  <c r="N24" i="71"/>
  <c r="K24" i="71"/>
  <c r="I24" i="71"/>
  <c r="N23" i="71"/>
  <c r="K23" i="71"/>
  <c r="I23" i="71"/>
  <c r="N22" i="71"/>
  <c r="K22" i="71"/>
  <c r="I22" i="71"/>
  <c r="N21" i="71"/>
  <c r="K21" i="71"/>
  <c r="I21" i="71"/>
  <c r="N20" i="71"/>
  <c r="K20" i="71"/>
  <c r="I20" i="71"/>
  <c r="N19" i="71"/>
  <c r="K19" i="71"/>
  <c r="I19" i="71"/>
  <c r="N18" i="71"/>
  <c r="J18" i="71"/>
  <c r="I18" i="71"/>
  <c r="N17" i="71"/>
  <c r="K17" i="71"/>
  <c r="I17" i="71"/>
  <c r="N16" i="71"/>
  <c r="J16" i="71"/>
  <c r="I16" i="71"/>
  <c r="G16" i="70"/>
  <c r="G17" i="70"/>
  <c r="G18" i="70"/>
  <c r="G19" i="70"/>
  <c r="G20" i="70"/>
  <c r="G21" i="70"/>
  <c r="G22" i="70"/>
  <c r="G23" i="70"/>
  <c r="G24" i="70"/>
  <c r="G25" i="70"/>
  <c r="G26" i="70"/>
  <c r="G27" i="70"/>
  <c r="G28" i="70"/>
  <c r="G29" i="70"/>
  <c r="G30" i="70"/>
  <c r="G31" i="70"/>
  <c r="G32" i="70"/>
  <c r="G33" i="70"/>
  <c r="G34" i="70"/>
  <c r="G35" i="70"/>
  <c r="G36" i="70"/>
  <c r="G37" i="70"/>
  <c r="G38" i="70"/>
  <c r="G39" i="70"/>
  <c r="G40" i="70"/>
  <c r="G41" i="70"/>
  <c r="G42" i="70"/>
  <c r="G43" i="70"/>
  <c r="G44" i="70"/>
  <c r="G45" i="70"/>
  <c r="G46" i="70"/>
  <c r="G47" i="70"/>
  <c r="G48" i="70"/>
  <c r="G49" i="70"/>
  <c r="G50" i="70"/>
  <c r="G51" i="70"/>
  <c r="G52" i="70"/>
  <c r="G53" i="70"/>
  <c r="G54" i="70"/>
  <c r="G55" i="70"/>
  <c r="G56" i="70"/>
  <c r="G57" i="70"/>
  <c r="G58" i="70"/>
  <c r="G59" i="70"/>
  <c r="G60" i="70"/>
  <c r="G61" i="70"/>
  <c r="N61" i="70" s="1"/>
  <c r="N70" i="70" s="1"/>
  <c r="M61" i="70"/>
  <c r="N69" i="70"/>
  <c r="N67" i="70"/>
  <c r="C65" i="70"/>
  <c r="E12" i="70"/>
  <c r="F61" i="70"/>
  <c r="H12" i="70"/>
  <c r="K54" i="70" s="1"/>
  <c r="K61" i="70"/>
  <c r="C24" i="15" s="1"/>
  <c r="E61" i="70"/>
  <c r="G12" i="70"/>
  <c r="J59" i="70" s="1"/>
  <c r="D61" i="70"/>
  <c r="C17" i="15" s="1"/>
  <c r="F12" i="70"/>
  <c r="C61" i="70"/>
  <c r="C16" i="15" s="1"/>
  <c r="N60" i="70"/>
  <c r="K60" i="70"/>
  <c r="J60" i="70"/>
  <c r="N59" i="70"/>
  <c r="K59" i="70"/>
  <c r="N58" i="70"/>
  <c r="K58" i="70"/>
  <c r="N57" i="70"/>
  <c r="K57" i="70"/>
  <c r="N56" i="70"/>
  <c r="K56" i="70"/>
  <c r="N55" i="70"/>
  <c r="N54" i="70"/>
  <c r="N53" i="70"/>
  <c r="K53" i="70"/>
  <c r="N52" i="70"/>
  <c r="J52" i="70"/>
  <c r="N51" i="70"/>
  <c r="N50" i="70"/>
  <c r="J50" i="70"/>
  <c r="N49" i="70"/>
  <c r="N48" i="70"/>
  <c r="K48" i="70"/>
  <c r="N47" i="70"/>
  <c r="K47" i="70"/>
  <c r="N46" i="70"/>
  <c r="N45" i="70"/>
  <c r="K45" i="70"/>
  <c r="N44" i="70"/>
  <c r="K44" i="70"/>
  <c r="J44" i="70"/>
  <c r="N43" i="70"/>
  <c r="K43" i="70"/>
  <c r="N42" i="70"/>
  <c r="K42" i="70"/>
  <c r="N41" i="70"/>
  <c r="K41" i="70"/>
  <c r="N40" i="70"/>
  <c r="K40" i="70"/>
  <c r="N39" i="70"/>
  <c r="N38" i="70"/>
  <c r="N37" i="70"/>
  <c r="K37" i="70"/>
  <c r="N36" i="70"/>
  <c r="J36" i="70"/>
  <c r="N35" i="70"/>
  <c r="N34" i="70"/>
  <c r="J34" i="70"/>
  <c r="N33" i="70"/>
  <c r="N32" i="70"/>
  <c r="K32" i="70"/>
  <c r="N31" i="70"/>
  <c r="K31" i="70"/>
  <c r="N30" i="70"/>
  <c r="N29" i="70"/>
  <c r="K29" i="70"/>
  <c r="N28" i="70"/>
  <c r="K28" i="70"/>
  <c r="J28" i="70"/>
  <c r="N27" i="70"/>
  <c r="K27" i="70"/>
  <c r="N26" i="70"/>
  <c r="K26" i="70"/>
  <c r="N25" i="70"/>
  <c r="K25" i="70"/>
  <c r="N24" i="70"/>
  <c r="K24" i="70"/>
  <c r="N23" i="70"/>
  <c r="N22" i="70"/>
  <c r="N21" i="70"/>
  <c r="K21" i="70"/>
  <c r="N20" i="70"/>
  <c r="J20" i="70"/>
  <c r="N19" i="70"/>
  <c r="N18" i="70"/>
  <c r="J18" i="70"/>
  <c r="N17" i="70"/>
  <c r="N16" i="70"/>
  <c r="K16" i="70"/>
  <c r="G16" i="69"/>
  <c r="G17" i="69"/>
  <c r="G18" i="69"/>
  <c r="G19" i="69"/>
  <c r="G20" i="69"/>
  <c r="G21" i="69"/>
  <c r="G22" i="69"/>
  <c r="G23" i="69"/>
  <c r="G24" i="69"/>
  <c r="G25" i="69"/>
  <c r="G26" i="69"/>
  <c r="G27" i="69"/>
  <c r="G28" i="69"/>
  <c r="G29" i="69"/>
  <c r="G30" i="69"/>
  <c r="G31" i="69"/>
  <c r="G32" i="69"/>
  <c r="G33" i="69"/>
  <c r="G34" i="69"/>
  <c r="G35" i="69"/>
  <c r="G36" i="69"/>
  <c r="G37" i="69"/>
  <c r="G38" i="69"/>
  <c r="G39" i="69"/>
  <c r="G40" i="69"/>
  <c r="G41" i="69"/>
  <c r="G42" i="69"/>
  <c r="G43" i="69"/>
  <c r="G44" i="69"/>
  <c r="G45" i="69"/>
  <c r="G46" i="69"/>
  <c r="G47" i="69"/>
  <c r="G48" i="69"/>
  <c r="G49" i="69"/>
  <c r="G50" i="69"/>
  <c r="G51" i="69"/>
  <c r="G52" i="69"/>
  <c r="G53" i="69"/>
  <c r="G54" i="69"/>
  <c r="G55" i="69"/>
  <c r="G56" i="69"/>
  <c r="G57" i="69"/>
  <c r="G58" i="69"/>
  <c r="G59" i="69"/>
  <c r="G60" i="69"/>
  <c r="G61" i="69"/>
  <c r="M61" i="69"/>
  <c r="N61" i="69"/>
  <c r="N70" i="69"/>
  <c r="N69" i="69"/>
  <c r="N68" i="69"/>
  <c r="N67" i="69"/>
  <c r="C65" i="69"/>
  <c r="E12" i="69"/>
  <c r="F61" i="69"/>
  <c r="H12" i="69"/>
  <c r="K61" i="69"/>
  <c r="E61" i="69"/>
  <c r="G12" i="69"/>
  <c r="J61" i="69"/>
  <c r="D61" i="69"/>
  <c r="F12" i="69"/>
  <c r="I61" i="69"/>
  <c r="C61" i="69"/>
  <c r="N60" i="69"/>
  <c r="K60" i="69"/>
  <c r="J60" i="69"/>
  <c r="I60" i="69"/>
  <c r="N59" i="69"/>
  <c r="K59" i="69"/>
  <c r="J59" i="69"/>
  <c r="I59" i="69"/>
  <c r="N58" i="69"/>
  <c r="K58" i="69"/>
  <c r="J58" i="69"/>
  <c r="I58" i="69"/>
  <c r="N57" i="69"/>
  <c r="K57" i="69"/>
  <c r="J57" i="69"/>
  <c r="I57" i="69"/>
  <c r="N56" i="69"/>
  <c r="K56" i="69"/>
  <c r="J56" i="69"/>
  <c r="I56" i="69"/>
  <c r="N55" i="69"/>
  <c r="K55" i="69"/>
  <c r="J55" i="69"/>
  <c r="I55" i="69"/>
  <c r="N54" i="69"/>
  <c r="K54" i="69"/>
  <c r="J54" i="69"/>
  <c r="I54" i="69"/>
  <c r="N53" i="69"/>
  <c r="K53" i="69"/>
  <c r="J53" i="69"/>
  <c r="I53" i="69"/>
  <c r="N52" i="69"/>
  <c r="K52" i="69"/>
  <c r="J52" i="69"/>
  <c r="I52" i="69"/>
  <c r="N51" i="69"/>
  <c r="K51" i="69"/>
  <c r="J51" i="69"/>
  <c r="I51" i="69"/>
  <c r="N50" i="69"/>
  <c r="K50" i="69"/>
  <c r="J50" i="69"/>
  <c r="I50" i="69"/>
  <c r="N49" i="69"/>
  <c r="K49" i="69"/>
  <c r="J49" i="69"/>
  <c r="I49" i="69"/>
  <c r="N48" i="69"/>
  <c r="K48" i="69"/>
  <c r="J48" i="69"/>
  <c r="I48" i="69"/>
  <c r="N47" i="69"/>
  <c r="K47" i="69"/>
  <c r="J47" i="69"/>
  <c r="I47" i="69"/>
  <c r="N46" i="69"/>
  <c r="K46" i="69"/>
  <c r="J46" i="69"/>
  <c r="I46" i="69"/>
  <c r="N45" i="69"/>
  <c r="K45" i="69"/>
  <c r="J45" i="69"/>
  <c r="I45" i="69"/>
  <c r="N44" i="69"/>
  <c r="K44" i="69"/>
  <c r="J44" i="69"/>
  <c r="I44" i="69"/>
  <c r="N43" i="69"/>
  <c r="K43" i="69"/>
  <c r="J43" i="69"/>
  <c r="I43" i="69"/>
  <c r="N42" i="69"/>
  <c r="K42" i="69"/>
  <c r="J42" i="69"/>
  <c r="I42" i="69"/>
  <c r="N41" i="69"/>
  <c r="K41" i="69"/>
  <c r="J41" i="69"/>
  <c r="I41" i="69"/>
  <c r="N40" i="69"/>
  <c r="K40" i="69"/>
  <c r="J40" i="69"/>
  <c r="I40" i="69"/>
  <c r="N39" i="69"/>
  <c r="K39" i="69"/>
  <c r="J39" i="69"/>
  <c r="I39" i="69"/>
  <c r="N38" i="69"/>
  <c r="K38" i="69"/>
  <c r="J38" i="69"/>
  <c r="I38" i="69"/>
  <c r="N37" i="69"/>
  <c r="K37" i="69"/>
  <c r="J37" i="69"/>
  <c r="I37" i="69"/>
  <c r="N36" i="69"/>
  <c r="K36" i="69"/>
  <c r="J36" i="69"/>
  <c r="I36" i="69"/>
  <c r="N35" i="69"/>
  <c r="K35" i="69"/>
  <c r="J35" i="69"/>
  <c r="I35" i="69"/>
  <c r="N34" i="69"/>
  <c r="K34" i="69"/>
  <c r="J34" i="69"/>
  <c r="I34" i="69"/>
  <c r="N33" i="69"/>
  <c r="K33" i="69"/>
  <c r="J33" i="69"/>
  <c r="I33" i="69"/>
  <c r="N32" i="69"/>
  <c r="K32" i="69"/>
  <c r="J32" i="69"/>
  <c r="I32" i="69"/>
  <c r="N31" i="69"/>
  <c r="K31" i="69"/>
  <c r="J31" i="69"/>
  <c r="I31" i="69"/>
  <c r="N30" i="69"/>
  <c r="K30" i="69"/>
  <c r="J30" i="69"/>
  <c r="I30" i="69"/>
  <c r="N29" i="69"/>
  <c r="K29" i="69"/>
  <c r="J29" i="69"/>
  <c r="I29" i="69"/>
  <c r="N28" i="69"/>
  <c r="K28" i="69"/>
  <c r="J28" i="69"/>
  <c r="I28" i="69"/>
  <c r="N27" i="69"/>
  <c r="K27" i="69"/>
  <c r="J27" i="69"/>
  <c r="I27" i="69"/>
  <c r="N26" i="69"/>
  <c r="K26" i="69"/>
  <c r="J26" i="69"/>
  <c r="I26" i="69"/>
  <c r="N25" i="69"/>
  <c r="K25" i="69"/>
  <c r="J25" i="69"/>
  <c r="I25" i="69"/>
  <c r="N24" i="69"/>
  <c r="K24" i="69"/>
  <c r="J24" i="69"/>
  <c r="I24" i="69"/>
  <c r="N23" i="69"/>
  <c r="K23" i="69"/>
  <c r="J23" i="69"/>
  <c r="I23" i="69"/>
  <c r="N22" i="69"/>
  <c r="K22" i="69"/>
  <c r="J22" i="69"/>
  <c r="I22" i="69"/>
  <c r="N21" i="69"/>
  <c r="K21" i="69"/>
  <c r="J21" i="69"/>
  <c r="I21" i="69"/>
  <c r="N20" i="69"/>
  <c r="K20" i="69"/>
  <c r="J20" i="69"/>
  <c r="I20" i="69"/>
  <c r="N19" i="69"/>
  <c r="K19" i="69"/>
  <c r="J19" i="69"/>
  <c r="I19" i="69"/>
  <c r="N18" i="69"/>
  <c r="K18" i="69"/>
  <c r="J18" i="69"/>
  <c r="I18" i="69"/>
  <c r="N17" i="69"/>
  <c r="K17" i="69"/>
  <c r="J17" i="69"/>
  <c r="I17" i="69"/>
  <c r="N16" i="69"/>
  <c r="K16" i="69"/>
  <c r="J16" i="69"/>
  <c r="I16" i="69"/>
  <c r="B4" i="15"/>
  <c r="B5" i="15"/>
  <c r="K8" i="15"/>
  <c r="B10" i="15"/>
  <c r="B12" i="15"/>
  <c r="B13" i="15"/>
  <c r="V13" i="15"/>
  <c r="D20" i="15"/>
  <c r="E20" i="15"/>
  <c r="F20" i="15"/>
  <c r="G20" i="15"/>
  <c r="I20" i="15"/>
  <c r="J20" i="15"/>
  <c r="K20" i="15"/>
  <c r="L20" i="15"/>
  <c r="M20" i="15"/>
  <c r="N20" i="15"/>
  <c r="O20" i="15"/>
  <c r="G12" i="56"/>
  <c r="H12" i="56"/>
  <c r="K17" i="56" s="1"/>
  <c r="M61" i="56"/>
  <c r="C65" i="56"/>
  <c r="B29" i="15" s="1"/>
  <c r="B30" i="15"/>
  <c r="B36" i="15" s="1"/>
  <c r="B31" i="15"/>
  <c r="V31" i="15"/>
  <c r="B32" i="15"/>
  <c r="V32" i="15" s="1"/>
  <c r="B33" i="15"/>
  <c r="V33" i="15" s="1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U36" i="15"/>
  <c r="D37" i="15"/>
  <c r="E37" i="15"/>
  <c r="F37" i="15"/>
  <c r="G37" i="15"/>
  <c r="I37" i="15"/>
  <c r="J37" i="15"/>
  <c r="K37" i="15"/>
  <c r="L37" i="15"/>
  <c r="M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D39" i="15"/>
  <c r="E39" i="15"/>
  <c r="F39" i="15"/>
  <c r="G39" i="15"/>
  <c r="I39" i="15"/>
  <c r="J39" i="15"/>
  <c r="K39" i="15"/>
  <c r="L39" i="15"/>
  <c r="M39" i="15"/>
  <c r="N39" i="15"/>
  <c r="O39" i="15"/>
  <c r="G17" i="56"/>
  <c r="N17" i="56" s="1"/>
  <c r="G18" i="56"/>
  <c r="J18" i="56"/>
  <c r="N18" i="56"/>
  <c r="G19" i="56"/>
  <c r="N19" i="56"/>
  <c r="G20" i="56"/>
  <c r="J20" i="56"/>
  <c r="K20" i="56"/>
  <c r="N20" i="56"/>
  <c r="G21" i="56"/>
  <c r="N21" i="56"/>
  <c r="G22" i="56"/>
  <c r="K22" i="56"/>
  <c r="N22" i="56"/>
  <c r="G23" i="56"/>
  <c r="N23" i="56"/>
  <c r="G24" i="56"/>
  <c r="J24" i="56"/>
  <c r="K24" i="56"/>
  <c r="N24" i="56"/>
  <c r="G25" i="56"/>
  <c r="J25" i="56"/>
  <c r="N25" i="56"/>
  <c r="G26" i="56"/>
  <c r="K26" i="56"/>
  <c r="N26" i="56"/>
  <c r="G27" i="56"/>
  <c r="N27" i="56"/>
  <c r="G28" i="56"/>
  <c r="K28" i="56"/>
  <c r="N28" i="56"/>
  <c r="G29" i="56"/>
  <c r="J29" i="56"/>
  <c r="N29" i="56"/>
  <c r="G30" i="56"/>
  <c r="K30" i="56"/>
  <c r="N30" i="56"/>
  <c r="G31" i="56"/>
  <c r="K31" i="56"/>
  <c r="N31" i="56"/>
  <c r="G32" i="56"/>
  <c r="K32" i="56"/>
  <c r="N32" i="56"/>
  <c r="G33" i="56"/>
  <c r="K33" i="56"/>
  <c r="N33" i="56"/>
  <c r="G34" i="56"/>
  <c r="K34" i="56"/>
  <c r="N34" i="56"/>
  <c r="G35" i="56"/>
  <c r="K35" i="56"/>
  <c r="N35" i="56"/>
  <c r="G36" i="56"/>
  <c r="K36" i="56"/>
  <c r="N36" i="56"/>
  <c r="G37" i="56"/>
  <c r="K37" i="56"/>
  <c r="N37" i="56"/>
  <c r="G38" i="56"/>
  <c r="K38" i="56"/>
  <c r="N38" i="56"/>
  <c r="G39" i="56"/>
  <c r="K39" i="56"/>
  <c r="N39" i="56"/>
  <c r="G40" i="56"/>
  <c r="K40" i="56"/>
  <c r="N40" i="56"/>
  <c r="G41" i="56"/>
  <c r="K41" i="56"/>
  <c r="N41" i="56"/>
  <c r="G42" i="56"/>
  <c r="K42" i="56"/>
  <c r="N42" i="56"/>
  <c r="G43" i="56"/>
  <c r="K43" i="56"/>
  <c r="N43" i="56"/>
  <c r="G44" i="56"/>
  <c r="K44" i="56"/>
  <c r="N44" i="56"/>
  <c r="G45" i="56"/>
  <c r="K45" i="56"/>
  <c r="N45" i="56"/>
  <c r="G46" i="56"/>
  <c r="K46" i="56"/>
  <c r="N46" i="56"/>
  <c r="G47" i="56"/>
  <c r="K47" i="56"/>
  <c r="N47" i="56"/>
  <c r="G48" i="56"/>
  <c r="K48" i="56"/>
  <c r="N48" i="56"/>
  <c r="G49" i="56"/>
  <c r="K49" i="56"/>
  <c r="N49" i="56"/>
  <c r="G50" i="56"/>
  <c r="K50" i="56"/>
  <c r="N50" i="56"/>
  <c r="G51" i="56"/>
  <c r="K51" i="56"/>
  <c r="N51" i="56"/>
  <c r="G52" i="56"/>
  <c r="K52" i="56"/>
  <c r="N52" i="56"/>
  <c r="G53" i="56"/>
  <c r="K53" i="56"/>
  <c r="N53" i="56"/>
  <c r="G54" i="56"/>
  <c r="K54" i="56"/>
  <c r="N54" i="56"/>
  <c r="G55" i="56"/>
  <c r="K55" i="56"/>
  <c r="N55" i="56"/>
  <c r="G56" i="56"/>
  <c r="K56" i="56"/>
  <c r="N56" i="56"/>
  <c r="G57" i="56"/>
  <c r="K57" i="56"/>
  <c r="N57" i="56"/>
  <c r="G58" i="56"/>
  <c r="K58" i="56"/>
  <c r="N58" i="56"/>
  <c r="G59" i="56"/>
  <c r="K59" i="56"/>
  <c r="N59" i="56"/>
  <c r="G60" i="56"/>
  <c r="N60" i="56" s="1"/>
  <c r="K60" i="56"/>
  <c r="N67" i="56"/>
  <c r="N69" i="56"/>
  <c r="U38" i="15" l="1"/>
  <c r="V36" i="15"/>
  <c r="B38" i="15"/>
  <c r="V29" i="15"/>
  <c r="V38" i="15" s="1"/>
  <c r="U20" i="15"/>
  <c r="U39" i="15" s="1"/>
  <c r="U37" i="15"/>
  <c r="N61" i="88"/>
  <c r="N70" i="88" s="1"/>
  <c r="N68" i="88"/>
  <c r="N16" i="88"/>
  <c r="I17" i="88"/>
  <c r="I19" i="88"/>
  <c r="I21" i="88"/>
  <c r="I23" i="88"/>
  <c r="I25" i="88"/>
  <c r="I27" i="88"/>
  <c r="I29" i="88"/>
  <c r="I31" i="88"/>
  <c r="I33" i="88"/>
  <c r="I35" i="88"/>
  <c r="I37" i="88"/>
  <c r="I39" i="88"/>
  <c r="I41" i="88"/>
  <c r="I43" i="88"/>
  <c r="I45" i="88"/>
  <c r="J47" i="88"/>
  <c r="I50" i="88"/>
  <c r="K55" i="88"/>
  <c r="I58" i="88"/>
  <c r="J17" i="88"/>
  <c r="J19" i="88"/>
  <c r="J21" i="88"/>
  <c r="J23" i="88"/>
  <c r="J25" i="88"/>
  <c r="J27" i="88"/>
  <c r="J29" i="88"/>
  <c r="J31" i="88"/>
  <c r="J33" i="88"/>
  <c r="J35" i="88"/>
  <c r="J37" i="88"/>
  <c r="J39" i="88"/>
  <c r="J41" i="88"/>
  <c r="J43" i="88"/>
  <c r="J45" i="88"/>
  <c r="K47" i="88"/>
  <c r="K50" i="88"/>
  <c r="J53" i="88"/>
  <c r="K58" i="88"/>
  <c r="K45" i="88"/>
  <c r="K53" i="88"/>
  <c r="I48" i="88"/>
  <c r="K51" i="88"/>
  <c r="I16" i="88"/>
  <c r="I18" i="88"/>
  <c r="I20" i="88"/>
  <c r="I22" i="88"/>
  <c r="I24" i="88"/>
  <c r="I26" i="88"/>
  <c r="I28" i="88"/>
  <c r="I30" i="88"/>
  <c r="I32" i="88"/>
  <c r="I34" i="88"/>
  <c r="I36" i="88"/>
  <c r="I38" i="88"/>
  <c r="I40" i="88"/>
  <c r="I42" i="88"/>
  <c r="I44" i="88"/>
  <c r="I46" i="88"/>
  <c r="K48" i="88"/>
  <c r="I54" i="88"/>
  <c r="K56" i="88"/>
  <c r="J16" i="88"/>
  <c r="J18" i="88"/>
  <c r="J20" i="88"/>
  <c r="J22" i="88"/>
  <c r="J24" i="88"/>
  <c r="J26" i="88"/>
  <c r="J28" i="88"/>
  <c r="J30" i="88"/>
  <c r="J32" i="88"/>
  <c r="J34" i="88"/>
  <c r="J36" i="88"/>
  <c r="J38" i="88"/>
  <c r="J40" i="88"/>
  <c r="J42" i="88"/>
  <c r="J44" i="88"/>
  <c r="J46" i="88"/>
  <c r="I52" i="88"/>
  <c r="J54" i="88"/>
  <c r="J50" i="88"/>
  <c r="J57" i="88"/>
  <c r="J48" i="88"/>
  <c r="J55" i="88"/>
  <c r="J61" i="88"/>
  <c r="U23" i="15" s="1"/>
  <c r="J51" i="88"/>
  <c r="J60" i="88"/>
  <c r="J49" i="88"/>
  <c r="L21" i="88"/>
  <c r="L29" i="88"/>
  <c r="L37" i="88"/>
  <c r="L45" i="88"/>
  <c r="L53" i="88"/>
  <c r="L16" i="88"/>
  <c r="H45" i="88"/>
  <c r="L22" i="88"/>
  <c r="L30" i="88"/>
  <c r="L38" i="88"/>
  <c r="L46" i="88"/>
  <c r="L54" i="88"/>
  <c r="H17" i="88"/>
  <c r="H49" i="88"/>
  <c r="L23" i="88"/>
  <c r="L31" i="88"/>
  <c r="L39" i="88"/>
  <c r="L47" i="88"/>
  <c r="L55" i="88"/>
  <c r="H21" i="88"/>
  <c r="H53" i="88"/>
  <c r="L24" i="88"/>
  <c r="L32" i="88"/>
  <c r="L40" i="88"/>
  <c r="L48" i="88"/>
  <c r="L56" i="88"/>
  <c r="H25" i="88"/>
  <c r="H57" i="88"/>
  <c r="L61" i="88"/>
  <c r="U26" i="15" s="1"/>
  <c r="L28" i="88"/>
  <c r="L17" i="88"/>
  <c r="L25" i="88"/>
  <c r="L33" i="88"/>
  <c r="L41" i="88"/>
  <c r="L49" i="88"/>
  <c r="L57" i="88"/>
  <c r="H29" i="88"/>
  <c r="H16" i="88"/>
  <c r="L36" i="88"/>
  <c r="L18" i="88"/>
  <c r="L26" i="88"/>
  <c r="L34" i="88"/>
  <c r="L42" i="88"/>
  <c r="L50" i="88"/>
  <c r="L58" i="88"/>
  <c r="H33" i="88"/>
  <c r="U14" i="15"/>
  <c r="H61" i="88"/>
  <c r="U25" i="15" s="1"/>
  <c r="L44" i="88"/>
  <c r="L19" i="88"/>
  <c r="L27" i="88"/>
  <c r="L35" i="88"/>
  <c r="L43" i="88"/>
  <c r="L51" i="88"/>
  <c r="L59" i="88"/>
  <c r="H37" i="88"/>
  <c r="L20" i="88"/>
  <c r="L52" i="88"/>
  <c r="L60" i="88"/>
  <c r="H41" i="88"/>
  <c r="I47" i="88"/>
  <c r="I49" i="88"/>
  <c r="I51" i="88"/>
  <c r="I53" i="88"/>
  <c r="I55" i="88"/>
  <c r="I57" i="88"/>
  <c r="I59" i="88"/>
  <c r="H24" i="88"/>
  <c r="H55" i="88"/>
  <c r="H47" i="88"/>
  <c r="H39" i="88"/>
  <c r="H31" i="88"/>
  <c r="H23" i="88"/>
  <c r="H54" i="88"/>
  <c r="H46" i="88"/>
  <c r="H38" i="88"/>
  <c r="H30" i="88"/>
  <c r="H22" i="88"/>
  <c r="H60" i="88"/>
  <c r="H52" i="88"/>
  <c r="H44" i="88"/>
  <c r="H36" i="88"/>
  <c r="H28" i="88"/>
  <c r="H20" i="88"/>
  <c r="H59" i="88"/>
  <c r="H51" i="88"/>
  <c r="H43" i="88"/>
  <c r="H35" i="88"/>
  <c r="H27" i="88"/>
  <c r="H19" i="88"/>
  <c r="H58" i="88"/>
  <c r="H50" i="88"/>
  <c r="H42" i="88"/>
  <c r="H34" i="88"/>
  <c r="H26" i="88"/>
  <c r="H18" i="88"/>
  <c r="H56" i="88"/>
  <c r="H48" i="88"/>
  <c r="H40" i="88"/>
  <c r="H32" i="88"/>
  <c r="K6" i="15"/>
  <c r="I61" i="70"/>
  <c r="C22" i="15" s="1"/>
  <c r="N68" i="70"/>
  <c r="K18" i="70"/>
  <c r="K23" i="70"/>
  <c r="K30" i="70"/>
  <c r="K34" i="70"/>
  <c r="K39" i="70"/>
  <c r="K46" i="70"/>
  <c r="K50" i="70"/>
  <c r="K55" i="70"/>
  <c r="L61" i="70"/>
  <c r="C26" i="15" s="1"/>
  <c r="J24" i="70"/>
  <c r="J40" i="70"/>
  <c r="J56" i="70"/>
  <c r="J61" i="70"/>
  <c r="C23" i="15" s="1"/>
  <c r="J26" i="70"/>
  <c r="J42" i="70"/>
  <c r="J58" i="70"/>
  <c r="K17" i="70"/>
  <c r="K20" i="70"/>
  <c r="J30" i="70"/>
  <c r="K33" i="70"/>
  <c r="K36" i="70"/>
  <c r="J46" i="70"/>
  <c r="K49" i="70"/>
  <c r="K52" i="70"/>
  <c r="J22" i="70"/>
  <c r="J38" i="70"/>
  <c r="J54" i="70"/>
  <c r="J16" i="70"/>
  <c r="K19" i="70"/>
  <c r="K22" i="70"/>
  <c r="J32" i="70"/>
  <c r="K35" i="70"/>
  <c r="K38" i="70"/>
  <c r="J48" i="70"/>
  <c r="K51" i="70"/>
  <c r="C14" i="15"/>
  <c r="C18" i="15"/>
  <c r="C20" i="15" s="1"/>
  <c r="H55" i="70"/>
  <c r="H47" i="70"/>
  <c r="H39" i="70"/>
  <c r="H31" i="70"/>
  <c r="H23" i="70"/>
  <c r="L16" i="70"/>
  <c r="L53" i="70"/>
  <c r="L45" i="70"/>
  <c r="L37" i="70"/>
  <c r="L29" i="70"/>
  <c r="L21" i="70"/>
  <c r="I16" i="70"/>
  <c r="I18" i="70"/>
  <c r="I20" i="70"/>
  <c r="I22" i="70"/>
  <c r="I24" i="70"/>
  <c r="I26" i="70"/>
  <c r="I28" i="70"/>
  <c r="I30" i="70"/>
  <c r="I32" i="70"/>
  <c r="I34" i="70"/>
  <c r="I36" i="70"/>
  <c r="I38" i="70"/>
  <c r="I40" i="70"/>
  <c r="I42" i="70"/>
  <c r="I44" i="70"/>
  <c r="I46" i="70"/>
  <c r="I48" i="70"/>
  <c r="I50" i="70"/>
  <c r="I52" i="70"/>
  <c r="I54" i="70"/>
  <c r="I56" i="70"/>
  <c r="I58" i="70"/>
  <c r="I60" i="70"/>
  <c r="H54" i="70"/>
  <c r="H46" i="70"/>
  <c r="H38" i="70"/>
  <c r="H30" i="70"/>
  <c r="H22" i="70"/>
  <c r="L60" i="70"/>
  <c r="L52" i="70"/>
  <c r="L44" i="70"/>
  <c r="L36" i="70"/>
  <c r="L28" i="70"/>
  <c r="L20" i="70"/>
  <c r="H16" i="70"/>
  <c r="H53" i="70"/>
  <c r="H45" i="70"/>
  <c r="H37" i="70"/>
  <c r="H29" i="70"/>
  <c r="H21" i="70"/>
  <c r="L59" i="70"/>
  <c r="L51" i="70"/>
  <c r="L43" i="70"/>
  <c r="L35" i="70"/>
  <c r="L27" i="70"/>
  <c r="L19" i="70"/>
  <c r="H60" i="70"/>
  <c r="H52" i="70"/>
  <c r="H44" i="70"/>
  <c r="H36" i="70"/>
  <c r="H28" i="70"/>
  <c r="H20" i="70"/>
  <c r="L58" i="70"/>
  <c r="L50" i="70"/>
  <c r="L42" i="70"/>
  <c r="L34" i="70"/>
  <c r="L26" i="70"/>
  <c r="L18" i="70"/>
  <c r="H59" i="70"/>
  <c r="H51" i="70"/>
  <c r="H43" i="70"/>
  <c r="H35" i="70"/>
  <c r="H27" i="70"/>
  <c r="H19" i="70"/>
  <c r="L57" i="70"/>
  <c r="L49" i="70"/>
  <c r="L41" i="70"/>
  <c r="L33" i="70"/>
  <c r="L25" i="70"/>
  <c r="L17" i="70"/>
  <c r="I17" i="70"/>
  <c r="I19" i="70"/>
  <c r="I21" i="70"/>
  <c r="I23" i="70"/>
  <c r="I25" i="70"/>
  <c r="I27" i="70"/>
  <c r="I29" i="70"/>
  <c r="I31" i="70"/>
  <c r="I33" i="70"/>
  <c r="I35" i="70"/>
  <c r="I37" i="70"/>
  <c r="I39" i="70"/>
  <c r="I41" i="70"/>
  <c r="I43" i="70"/>
  <c r="I45" i="70"/>
  <c r="I47" i="70"/>
  <c r="I49" i="70"/>
  <c r="I51" i="70"/>
  <c r="I53" i="70"/>
  <c r="I55" i="70"/>
  <c r="I57" i="70"/>
  <c r="I59" i="70"/>
  <c r="H58" i="70"/>
  <c r="H50" i="70"/>
  <c r="H42" i="70"/>
  <c r="H34" i="70"/>
  <c r="H26" i="70"/>
  <c r="H18" i="70"/>
  <c r="L56" i="70"/>
  <c r="L48" i="70"/>
  <c r="L40" i="70"/>
  <c r="L32" i="70"/>
  <c r="L24" i="70"/>
  <c r="J17" i="70"/>
  <c r="J19" i="70"/>
  <c r="J21" i="70"/>
  <c r="J23" i="70"/>
  <c r="J25" i="70"/>
  <c r="J27" i="70"/>
  <c r="J29" i="70"/>
  <c r="J31" i="70"/>
  <c r="J33" i="70"/>
  <c r="J35" i="70"/>
  <c r="J37" i="70"/>
  <c r="J39" i="70"/>
  <c r="J41" i="70"/>
  <c r="J43" i="70"/>
  <c r="J45" i="70"/>
  <c r="J47" i="70"/>
  <c r="J49" i="70"/>
  <c r="J51" i="70"/>
  <c r="J53" i="70"/>
  <c r="J55" i="70"/>
  <c r="J57" i="70"/>
  <c r="H57" i="70"/>
  <c r="H49" i="70"/>
  <c r="H41" i="70"/>
  <c r="H33" i="70"/>
  <c r="H25" i="70"/>
  <c r="H17" i="70"/>
  <c r="L55" i="70"/>
  <c r="L47" i="70"/>
  <c r="L39" i="70"/>
  <c r="L31" i="70"/>
  <c r="L23" i="70"/>
  <c r="H56" i="70"/>
  <c r="H48" i="70"/>
  <c r="H40" i="70"/>
  <c r="H32" i="70"/>
  <c r="H24" i="70"/>
  <c r="L54" i="70"/>
  <c r="L46" i="70"/>
  <c r="L38" i="70"/>
  <c r="L30" i="70"/>
  <c r="L61" i="86"/>
  <c r="S26" i="15" s="1"/>
  <c r="S14" i="15"/>
  <c r="H61" i="86"/>
  <c r="S25" i="15" s="1"/>
  <c r="L61" i="85"/>
  <c r="R26" i="15" s="1"/>
  <c r="R14" i="15"/>
  <c r="L61" i="84"/>
  <c r="Q26" i="15" s="1"/>
  <c r="Q14" i="15"/>
  <c r="H61" i="83"/>
  <c r="P25" i="15" s="1"/>
  <c r="L61" i="83"/>
  <c r="P26" i="15" s="1"/>
  <c r="P14" i="15"/>
  <c r="O14" i="15"/>
  <c r="L61" i="81"/>
  <c r="N26" i="15" s="1"/>
  <c r="M14" i="15"/>
  <c r="H61" i="80"/>
  <c r="M25" i="15" s="1"/>
  <c r="H61" i="79"/>
  <c r="L25" i="15" s="1"/>
  <c r="L14" i="15"/>
  <c r="L61" i="79"/>
  <c r="L26" i="15" s="1"/>
  <c r="H46" i="79"/>
  <c r="H50" i="79"/>
  <c r="H54" i="79"/>
  <c r="H58" i="79"/>
  <c r="L61" i="78"/>
  <c r="K26" i="15" s="1"/>
  <c r="K14" i="15"/>
  <c r="K54" i="71"/>
  <c r="K57" i="71"/>
  <c r="K50" i="71"/>
  <c r="J44" i="71"/>
  <c r="J19" i="71"/>
  <c r="J21" i="71"/>
  <c r="J23" i="71"/>
  <c r="J25" i="71"/>
  <c r="J27" i="71"/>
  <c r="J29" i="71"/>
  <c r="J31" i="71"/>
  <c r="J33" i="71"/>
  <c r="J42" i="71"/>
  <c r="J57" i="71"/>
  <c r="J60" i="71"/>
  <c r="J17" i="71"/>
  <c r="J40" i="71"/>
  <c r="J47" i="71"/>
  <c r="J49" i="71"/>
  <c r="J51" i="71"/>
  <c r="J53" i="71"/>
  <c r="J55" i="71"/>
  <c r="J35" i="71"/>
  <c r="J38" i="71"/>
  <c r="J45" i="71"/>
  <c r="J36" i="71"/>
  <c r="J43" i="71"/>
  <c r="J58" i="71"/>
  <c r="J20" i="71"/>
  <c r="J22" i="71"/>
  <c r="J24" i="71"/>
  <c r="J26" i="71"/>
  <c r="J28" i="71"/>
  <c r="J30" i="71"/>
  <c r="J32" i="71"/>
  <c r="J34" i="71"/>
  <c r="J41" i="71"/>
  <c r="L21" i="71"/>
  <c r="H20" i="71"/>
  <c r="I35" i="71"/>
  <c r="I37" i="71"/>
  <c r="I39" i="71"/>
  <c r="I41" i="71"/>
  <c r="I43" i="71"/>
  <c r="I45" i="71"/>
  <c r="I58" i="71"/>
  <c r="H23" i="71"/>
  <c r="K16" i="71"/>
  <c r="K18" i="71"/>
  <c r="K56" i="71"/>
  <c r="H41" i="71"/>
  <c r="H47" i="71"/>
  <c r="J59" i="71"/>
  <c r="H30" i="71"/>
  <c r="L60" i="71"/>
  <c r="H18" i="71"/>
  <c r="I60" i="71"/>
  <c r="L52" i="71"/>
  <c r="H22" i="71"/>
  <c r="H38" i="71"/>
  <c r="I47" i="71"/>
  <c r="H49" i="71"/>
  <c r="L20" i="71"/>
  <c r="H55" i="71"/>
  <c r="L28" i="71"/>
  <c r="H24" i="71"/>
  <c r="H31" i="71"/>
  <c r="H46" i="71"/>
  <c r="H26" i="71"/>
  <c r="H33" i="71"/>
  <c r="H28" i="71"/>
  <c r="H17" i="71"/>
  <c r="H25" i="71"/>
  <c r="H44" i="71"/>
  <c r="L58" i="71"/>
  <c r="L26" i="71"/>
  <c r="H19" i="71"/>
  <c r="H27" i="71"/>
  <c r="H39" i="71"/>
  <c r="H57" i="71"/>
  <c r="L50" i="71"/>
  <c r="L18" i="71"/>
  <c r="L44" i="71"/>
  <c r="H21" i="71"/>
  <c r="H29" i="71"/>
  <c r="H36" i="71"/>
  <c r="H54" i="71"/>
  <c r="L42" i="71"/>
  <c r="D14" i="15"/>
  <c r="L36" i="71"/>
  <c r="L34" i="71"/>
  <c r="H52" i="71"/>
  <c r="H60" i="71"/>
  <c r="L61" i="71"/>
  <c r="D26" i="15" s="1"/>
  <c r="L59" i="71"/>
  <c r="L51" i="71"/>
  <c r="L43" i="71"/>
  <c r="L35" i="71"/>
  <c r="L27" i="71"/>
  <c r="L19" i="71"/>
  <c r="L57" i="71"/>
  <c r="L49" i="71"/>
  <c r="L41" i="71"/>
  <c r="L33" i="71"/>
  <c r="L25" i="71"/>
  <c r="L17" i="71"/>
  <c r="H35" i="71"/>
  <c r="H43" i="71"/>
  <c r="H51" i="71"/>
  <c r="H59" i="71"/>
  <c r="L56" i="71"/>
  <c r="L48" i="71"/>
  <c r="L40" i="71"/>
  <c r="L32" i="71"/>
  <c r="L24" i="71"/>
  <c r="H32" i="71"/>
  <c r="H40" i="71"/>
  <c r="H48" i="71"/>
  <c r="H56" i="71"/>
  <c r="L55" i="71"/>
  <c r="L47" i="71"/>
  <c r="L39" i="71"/>
  <c r="L31" i="71"/>
  <c r="L23" i="71"/>
  <c r="H37" i="71"/>
  <c r="H45" i="71"/>
  <c r="H53" i="71"/>
  <c r="H16" i="71"/>
  <c r="L54" i="71"/>
  <c r="L46" i="71"/>
  <c r="L38" i="71"/>
  <c r="L30" i="71"/>
  <c r="L22" i="71"/>
  <c r="H34" i="71"/>
  <c r="H42" i="71"/>
  <c r="H50" i="71"/>
  <c r="H58" i="71"/>
  <c r="H61" i="71"/>
  <c r="D25" i="15" s="1"/>
  <c r="L16" i="71"/>
  <c r="L53" i="71"/>
  <c r="L45" i="71"/>
  <c r="L37" i="71"/>
  <c r="L29" i="71"/>
  <c r="E14" i="15"/>
  <c r="H59" i="72"/>
  <c r="H51" i="72"/>
  <c r="H43" i="72"/>
  <c r="H35" i="72"/>
  <c r="H27" i="72"/>
  <c r="H19" i="72"/>
  <c r="L56" i="72"/>
  <c r="L48" i="72"/>
  <c r="L40" i="72"/>
  <c r="L32" i="72"/>
  <c r="L24" i="72"/>
  <c r="H56" i="72"/>
  <c r="H48" i="72"/>
  <c r="H40" i="72"/>
  <c r="H32" i="72"/>
  <c r="H24" i="72"/>
  <c r="L16" i="72"/>
  <c r="L53" i="72"/>
  <c r="L45" i="72"/>
  <c r="L37" i="72"/>
  <c r="L29" i="72"/>
  <c r="L21" i="72"/>
  <c r="L61" i="72"/>
  <c r="E26" i="15" s="1"/>
  <c r="H55" i="72"/>
  <c r="H47" i="72"/>
  <c r="H39" i="72"/>
  <c r="H31" i="72"/>
  <c r="H23" i="72"/>
  <c r="L60" i="72"/>
  <c r="L52" i="72"/>
  <c r="L44" i="72"/>
  <c r="L36" i="72"/>
  <c r="L28" i="72"/>
  <c r="L20" i="72"/>
  <c r="H54" i="72"/>
  <c r="H46" i="72"/>
  <c r="H38" i="72"/>
  <c r="H30" i="72"/>
  <c r="H22" i="72"/>
  <c r="L59" i="72"/>
  <c r="L51" i="72"/>
  <c r="L43" i="72"/>
  <c r="L35" i="72"/>
  <c r="L27" i="72"/>
  <c r="L19" i="72"/>
  <c r="H16" i="72"/>
  <c r="H53" i="72"/>
  <c r="H45" i="72"/>
  <c r="H37" i="72"/>
  <c r="H29" i="72"/>
  <c r="H21" i="72"/>
  <c r="L58" i="72"/>
  <c r="L50" i="72"/>
  <c r="L42" i="72"/>
  <c r="L34" i="72"/>
  <c r="L26" i="72"/>
  <c r="F14" i="15"/>
  <c r="H57" i="73"/>
  <c r="H49" i="73"/>
  <c r="H41" i="73"/>
  <c r="H33" i="73"/>
  <c r="H25" i="73"/>
  <c r="H17" i="73"/>
  <c r="L53" i="73"/>
  <c r="L45" i="73"/>
  <c r="L37" i="73"/>
  <c r="L29" i="73"/>
  <c r="L21" i="73"/>
  <c r="L61" i="73"/>
  <c r="F26" i="15" s="1"/>
  <c r="H56" i="73"/>
  <c r="H48" i="73"/>
  <c r="H40" i="73"/>
  <c r="H32" i="73"/>
  <c r="H24" i="73"/>
  <c r="L60" i="73"/>
  <c r="L52" i="73"/>
  <c r="L44" i="73"/>
  <c r="L36" i="73"/>
  <c r="L28" i="73"/>
  <c r="L20" i="73"/>
  <c r="H55" i="73"/>
  <c r="H47" i="73"/>
  <c r="H39" i="73"/>
  <c r="H31" i="73"/>
  <c r="H23" i="73"/>
  <c r="L59" i="73"/>
  <c r="L51" i="73"/>
  <c r="L43" i="73"/>
  <c r="L35" i="73"/>
  <c r="L27" i="73"/>
  <c r="L19" i="73"/>
  <c r="H54" i="73"/>
  <c r="H46" i="73"/>
  <c r="H38" i="73"/>
  <c r="H30" i="73"/>
  <c r="H22" i="73"/>
  <c r="L58" i="73"/>
  <c r="L50" i="73"/>
  <c r="L42" i="73"/>
  <c r="L34" i="73"/>
  <c r="L26" i="73"/>
  <c r="L18" i="73"/>
  <c r="H16" i="73"/>
  <c r="H53" i="73"/>
  <c r="H45" i="73"/>
  <c r="H37" i="73"/>
  <c r="H29" i="73"/>
  <c r="H21" i="73"/>
  <c r="L57" i="73"/>
  <c r="L49" i="73"/>
  <c r="L41" i="73"/>
  <c r="L33" i="73"/>
  <c r="L25" i="73"/>
  <c r="L17" i="73"/>
  <c r="H60" i="73"/>
  <c r="H52" i="73"/>
  <c r="H44" i="73"/>
  <c r="H36" i="73"/>
  <c r="H28" i="73"/>
  <c r="H20" i="73"/>
  <c r="L56" i="73"/>
  <c r="L48" i="73"/>
  <c r="L40" i="73"/>
  <c r="L32" i="73"/>
  <c r="L24" i="73"/>
  <c r="L16" i="73"/>
  <c r="H59" i="73"/>
  <c r="H51" i="73"/>
  <c r="H43" i="73"/>
  <c r="H35" i="73"/>
  <c r="H27" i="73"/>
  <c r="H19" i="73"/>
  <c r="L55" i="73"/>
  <c r="L47" i="73"/>
  <c r="L39" i="73"/>
  <c r="L31" i="73"/>
  <c r="L61" i="74"/>
  <c r="G26" i="15" s="1"/>
  <c r="H58" i="74"/>
  <c r="H50" i="74"/>
  <c r="H42" i="74"/>
  <c r="H34" i="74"/>
  <c r="H26" i="74"/>
  <c r="H18" i="74"/>
  <c r="L55" i="74"/>
  <c r="L47" i="74"/>
  <c r="L39" i="74"/>
  <c r="L31" i="74"/>
  <c r="L23" i="74"/>
  <c r="H56" i="74"/>
  <c r="H48" i="74"/>
  <c r="H40" i="74"/>
  <c r="H32" i="74"/>
  <c r="H24" i="74"/>
  <c r="L16" i="74"/>
  <c r="L53" i="74"/>
  <c r="L45" i="74"/>
  <c r="L37" i="74"/>
  <c r="L29" i="74"/>
  <c r="L21" i="74"/>
  <c r="G14" i="15"/>
  <c r="H55" i="74"/>
  <c r="H47" i="74"/>
  <c r="H39" i="74"/>
  <c r="H31" i="74"/>
  <c r="H23" i="74"/>
  <c r="L60" i="74"/>
  <c r="L52" i="74"/>
  <c r="L44" i="74"/>
  <c r="L36" i="74"/>
  <c r="L28" i="74"/>
  <c r="L20" i="74"/>
  <c r="H54" i="74"/>
  <c r="H46" i="74"/>
  <c r="H38" i="74"/>
  <c r="H30" i="74"/>
  <c r="H22" i="74"/>
  <c r="L59" i="74"/>
  <c r="L51" i="74"/>
  <c r="L43" i="74"/>
  <c r="L35" i="74"/>
  <c r="L27" i="74"/>
  <c r="L19" i="74"/>
  <c r="H16" i="74"/>
  <c r="H53" i="74"/>
  <c r="H45" i="74"/>
  <c r="H37" i="74"/>
  <c r="H29" i="74"/>
  <c r="H21" i="74"/>
  <c r="L58" i="74"/>
  <c r="L50" i="74"/>
  <c r="L42" i="74"/>
  <c r="L34" i="74"/>
  <c r="L26" i="74"/>
  <c r="L18" i="74"/>
  <c r="H61" i="74"/>
  <c r="G25" i="15" s="1"/>
  <c r="H60" i="74"/>
  <c r="H52" i="74"/>
  <c r="H44" i="74"/>
  <c r="H36" i="74"/>
  <c r="H28" i="74"/>
  <c r="H20" i="74"/>
  <c r="L57" i="74"/>
  <c r="L49" i="74"/>
  <c r="L41" i="74"/>
  <c r="L33" i="74"/>
  <c r="L25" i="74"/>
  <c r="H56" i="76"/>
  <c r="H48" i="76"/>
  <c r="H40" i="76"/>
  <c r="H32" i="76"/>
  <c r="H24" i="76"/>
  <c r="L16" i="76"/>
  <c r="L53" i="76"/>
  <c r="L45" i="76"/>
  <c r="L37" i="76"/>
  <c r="L29" i="76"/>
  <c r="L21" i="76"/>
  <c r="H61" i="76"/>
  <c r="I25" i="15" s="1"/>
  <c r="I14" i="15"/>
  <c r="H55" i="76"/>
  <c r="H47" i="76"/>
  <c r="H39" i="76"/>
  <c r="H31" i="76"/>
  <c r="H23" i="76"/>
  <c r="L60" i="76"/>
  <c r="L52" i="76"/>
  <c r="L44" i="76"/>
  <c r="L36" i="76"/>
  <c r="L28" i="76"/>
  <c r="L20" i="76"/>
  <c r="H60" i="76"/>
  <c r="H52" i="76"/>
  <c r="H44" i="76"/>
  <c r="H36" i="76"/>
  <c r="H28" i="76"/>
  <c r="H20" i="76"/>
  <c r="L57" i="76"/>
  <c r="L49" i="76"/>
  <c r="L41" i="76"/>
  <c r="L33" i="76"/>
  <c r="L25" i="76"/>
  <c r="L17" i="76"/>
  <c r="H59" i="76"/>
  <c r="H51" i="76"/>
  <c r="H43" i="76"/>
  <c r="H35" i="76"/>
  <c r="H27" i="76"/>
  <c r="H19" i="76"/>
  <c r="L56" i="76"/>
  <c r="L48" i="76"/>
  <c r="L40" i="76"/>
  <c r="L32" i="76"/>
  <c r="L24" i="76"/>
  <c r="H58" i="76"/>
  <c r="H50" i="76"/>
  <c r="H42" i="76"/>
  <c r="H34" i="76"/>
  <c r="H26" i="76"/>
  <c r="H18" i="76"/>
  <c r="L55" i="76"/>
  <c r="L47" i="76"/>
  <c r="L39" i="76"/>
  <c r="L31" i="76"/>
  <c r="L23" i="76"/>
  <c r="H57" i="76"/>
  <c r="H49" i="76"/>
  <c r="H41" i="76"/>
  <c r="H33" i="76"/>
  <c r="H25" i="76"/>
  <c r="H17" i="76"/>
  <c r="L54" i="76"/>
  <c r="L46" i="76"/>
  <c r="L38" i="76"/>
  <c r="L30" i="76"/>
  <c r="L61" i="77"/>
  <c r="J26" i="15" s="1"/>
  <c r="H59" i="77"/>
  <c r="H34" i="77"/>
  <c r="L36" i="77"/>
  <c r="H38" i="77"/>
  <c r="L40" i="77"/>
  <c r="H42" i="77"/>
  <c r="L44" i="77"/>
  <c r="H46" i="77"/>
  <c r="L48" i="77"/>
  <c r="H50" i="77"/>
  <c r="L52" i="77"/>
  <c r="H54" i="77"/>
  <c r="L56" i="77"/>
  <c r="H58" i="77"/>
  <c r="J50" i="75"/>
  <c r="J54" i="75"/>
  <c r="J52" i="75"/>
  <c r="J56" i="75"/>
  <c r="J53" i="75"/>
  <c r="J57" i="75"/>
  <c r="J60" i="75"/>
  <c r="K16" i="75"/>
  <c r="J58" i="75"/>
  <c r="J59" i="75"/>
  <c r="L17" i="75"/>
  <c r="L24" i="75"/>
  <c r="L32" i="75"/>
  <c r="L40" i="75"/>
  <c r="L48" i="75"/>
  <c r="L56" i="75"/>
  <c r="H35" i="75"/>
  <c r="H43" i="75"/>
  <c r="H27" i="75"/>
  <c r="H19" i="75"/>
  <c r="H59" i="75"/>
  <c r="H51" i="75"/>
  <c r="K17" i="75"/>
  <c r="K19" i="75"/>
  <c r="K21" i="75"/>
  <c r="K23" i="75"/>
  <c r="K25" i="75"/>
  <c r="K27" i="75"/>
  <c r="K29" i="75"/>
  <c r="K31" i="75"/>
  <c r="K33" i="75"/>
  <c r="K35" i="75"/>
  <c r="K37" i="75"/>
  <c r="K39" i="75"/>
  <c r="K41" i="75"/>
  <c r="K43" i="75"/>
  <c r="K45" i="75"/>
  <c r="K47" i="75"/>
  <c r="K49" i="75"/>
  <c r="K51" i="75"/>
  <c r="K53" i="75"/>
  <c r="K55" i="75"/>
  <c r="K57" i="75"/>
  <c r="K59" i="75"/>
  <c r="I61" i="75"/>
  <c r="H22" i="15" s="1"/>
  <c r="H58" i="75"/>
  <c r="H50" i="75"/>
  <c r="H42" i="75"/>
  <c r="H34" i="75"/>
  <c r="H26" i="75"/>
  <c r="H18" i="75"/>
  <c r="L55" i="75"/>
  <c r="L47" i="75"/>
  <c r="L39" i="75"/>
  <c r="L31" i="75"/>
  <c r="L23" i="75"/>
  <c r="H57" i="75"/>
  <c r="H49" i="75"/>
  <c r="H41" i="75"/>
  <c r="H33" i="75"/>
  <c r="H25" i="75"/>
  <c r="H17" i="75"/>
  <c r="L54" i="75"/>
  <c r="L46" i="75"/>
  <c r="L38" i="75"/>
  <c r="L30" i="75"/>
  <c r="L22" i="75"/>
  <c r="I18" i="75"/>
  <c r="I20" i="75"/>
  <c r="I22" i="75"/>
  <c r="I24" i="75"/>
  <c r="I26" i="75"/>
  <c r="I28" i="75"/>
  <c r="I30" i="75"/>
  <c r="I32" i="75"/>
  <c r="I34" i="75"/>
  <c r="I36" i="75"/>
  <c r="I38" i="75"/>
  <c r="I40" i="75"/>
  <c r="I42" i="75"/>
  <c r="I44" i="75"/>
  <c r="I46" i="75"/>
  <c r="I48" i="75"/>
  <c r="I50" i="75"/>
  <c r="I52" i="75"/>
  <c r="I54" i="75"/>
  <c r="I56" i="75"/>
  <c r="I58" i="75"/>
  <c r="I60" i="75"/>
  <c r="H14" i="15"/>
  <c r="H56" i="75"/>
  <c r="H48" i="75"/>
  <c r="H40" i="75"/>
  <c r="H32" i="75"/>
  <c r="H24" i="75"/>
  <c r="L16" i="75"/>
  <c r="L53" i="75"/>
  <c r="L45" i="75"/>
  <c r="L37" i="75"/>
  <c r="L29" i="75"/>
  <c r="L21" i="75"/>
  <c r="I16" i="75"/>
  <c r="H55" i="75"/>
  <c r="H47" i="75"/>
  <c r="H39" i="75"/>
  <c r="H31" i="75"/>
  <c r="H23" i="75"/>
  <c r="L60" i="75"/>
  <c r="L52" i="75"/>
  <c r="L44" i="75"/>
  <c r="L36" i="75"/>
  <c r="L28" i="75"/>
  <c r="L20" i="75"/>
  <c r="K18" i="75"/>
  <c r="K20" i="75"/>
  <c r="K22" i="75"/>
  <c r="K24" i="75"/>
  <c r="K26" i="75"/>
  <c r="K28" i="75"/>
  <c r="K30" i="75"/>
  <c r="K32" i="75"/>
  <c r="K34" i="75"/>
  <c r="K36" i="75"/>
  <c r="K38" i="75"/>
  <c r="K40" i="75"/>
  <c r="K42" i="75"/>
  <c r="K44" i="75"/>
  <c r="K46" i="75"/>
  <c r="K48" i="75"/>
  <c r="K50" i="75"/>
  <c r="K52" i="75"/>
  <c r="K54" i="75"/>
  <c r="K56" i="75"/>
  <c r="K58" i="75"/>
  <c r="H54" i="75"/>
  <c r="H46" i="75"/>
  <c r="H38" i="75"/>
  <c r="H30" i="75"/>
  <c r="H22" i="75"/>
  <c r="L59" i="75"/>
  <c r="L51" i="75"/>
  <c r="L43" i="75"/>
  <c r="L35" i="75"/>
  <c r="L27" i="75"/>
  <c r="L19" i="75"/>
  <c r="H16" i="75"/>
  <c r="H53" i="75"/>
  <c r="H45" i="75"/>
  <c r="H37" i="75"/>
  <c r="H29" i="75"/>
  <c r="H21" i="75"/>
  <c r="L58" i="75"/>
  <c r="L50" i="75"/>
  <c r="L42" i="75"/>
  <c r="L34" i="75"/>
  <c r="L26" i="75"/>
  <c r="L18" i="75"/>
  <c r="I17" i="75"/>
  <c r="I19" i="75"/>
  <c r="I21" i="75"/>
  <c r="I23" i="75"/>
  <c r="I25" i="75"/>
  <c r="I27" i="75"/>
  <c r="I29" i="75"/>
  <c r="I31" i="75"/>
  <c r="I33" i="75"/>
  <c r="I35" i="75"/>
  <c r="I37" i="75"/>
  <c r="I39" i="75"/>
  <c r="I41" i="75"/>
  <c r="I43" i="75"/>
  <c r="I45" i="75"/>
  <c r="I47" i="75"/>
  <c r="I49" i="75"/>
  <c r="I51" i="75"/>
  <c r="I53" i="75"/>
  <c r="I55" i="75"/>
  <c r="I57" i="75"/>
  <c r="H60" i="75"/>
  <c r="H52" i="75"/>
  <c r="H44" i="75"/>
  <c r="H36" i="75"/>
  <c r="H28" i="75"/>
  <c r="H20" i="75"/>
  <c r="L57" i="75"/>
  <c r="L49" i="75"/>
  <c r="L41" i="75"/>
  <c r="L33" i="75"/>
  <c r="L25" i="75"/>
  <c r="K61" i="75"/>
  <c r="H24" i="15" s="1"/>
  <c r="V19" i="15"/>
  <c r="V24" i="15" s="1"/>
  <c r="J61" i="75"/>
  <c r="H23" i="15" s="1"/>
  <c r="H17" i="15"/>
  <c r="H20" i="15" s="1"/>
  <c r="H61" i="75"/>
  <c r="H25" i="15" s="1"/>
  <c r="V17" i="15"/>
  <c r="G61" i="75"/>
  <c r="L56" i="69"/>
  <c r="L26" i="69"/>
  <c r="H39" i="69"/>
  <c r="L54" i="69"/>
  <c r="L24" i="69"/>
  <c r="H37" i="69"/>
  <c r="L48" i="69"/>
  <c r="H16" i="69"/>
  <c r="H29" i="69"/>
  <c r="L57" i="69"/>
  <c r="L49" i="69"/>
  <c r="L41" i="69"/>
  <c r="L33" i="69"/>
  <c r="L25" i="69"/>
  <c r="L17" i="69"/>
  <c r="H54" i="69"/>
  <c r="H46" i="69"/>
  <c r="H38" i="69"/>
  <c r="H30" i="69"/>
  <c r="H22" i="69"/>
  <c r="L55" i="69"/>
  <c r="L47" i="69"/>
  <c r="L39" i="69"/>
  <c r="L31" i="69"/>
  <c r="L23" i="69"/>
  <c r="H60" i="69"/>
  <c r="H52" i="69"/>
  <c r="H44" i="69"/>
  <c r="H36" i="69"/>
  <c r="H28" i="69"/>
  <c r="H20" i="69"/>
  <c r="L46" i="69"/>
  <c r="L38" i="69"/>
  <c r="L30" i="69"/>
  <c r="L22" i="69"/>
  <c r="H59" i="69"/>
  <c r="H51" i="69"/>
  <c r="H43" i="69"/>
  <c r="H35" i="69"/>
  <c r="H27" i="69"/>
  <c r="H19" i="69"/>
  <c r="L16" i="69"/>
  <c r="L53" i="69"/>
  <c r="L45" i="69"/>
  <c r="L37" i="69"/>
  <c r="L29" i="69"/>
  <c r="L21" i="69"/>
  <c r="H58" i="69"/>
  <c r="H50" i="69"/>
  <c r="H42" i="69"/>
  <c r="H34" i="69"/>
  <c r="H26" i="69"/>
  <c r="H18" i="69"/>
  <c r="L60" i="69"/>
  <c r="L52" i="69"/>
  <c r="L44" i="69"/>
  <c r="L36" i="69"/>
  <c r="L28" i="69"/>
  <c r="L20" i="69"/>
  <c r="H57" i="69"/>
  <c r="H49" i="69"/>
  <c r="H41" i="69"/>
  <c r="H33" i="69"/>
  <c r="H25" i="69"/>
  <c r="H17" i="69"/>
  <c r="L59" i="69"/>
  <c r="L51" i="69"/>
  <c r="L43" i="69"/>
  <c r="L35" i="69"/>
  <c r="L27" i="69"/>
  <c r="L19" i="69"/>
  <c r="H56" i="69"/>
  <c r="H48" i="69"/>
  <c r="H40" i="69"/>
  <c r="H32" i="69"/>
  <c r="I61" i="56"/>
  <c r="B22" i="15" s="1"/>
  <c r="J61" i="56"/>
  <c r="B23" i="15" s="1"/>
  <c r="G61" i="56"/>
  <c r="L61" i="56" s="1"/>
  <c r="B26" i="15" s="1"/>
  <c r="J59" i="56"/>
  <c r="J57" i="56"/>
  <c r="J55" i="56"/>
  <c r="J53" i="56"/>
  <c r="J51" i="56"/>
  <c r="J49" i="56"/>
  <c r="J47" i="56"/>
  <c r="J45" i="56"/>
  <c r="J43" i="56"/>
  <c r="J41" i="56"/>
  <c r="J39" i="56"/>
  <c r="J37" i="56"/>
  <c r="J35" i="56"/>
  <c r="J33" i="56"/>
  <c r="J31" i="56"/>
  <c r="J22" i="56"/>
  <c r="J17" i="56"/>
  <c r="J26" i="56"/>
  <c r="J19" i="56"/>
  <c r="J28" i="56"/>
  <c r="J21" i="56"/>
  <c r="J16" i="56"/>
  <c r="I6" i="15"/>
  <c r="J60" i="56"/>
  <c r="J58" i="56"/>
  <c r="J56" i="56"/>
  <c r="J54" i="56"/>
  <c r="J52" i="56"/>
  <c r="J50" i="56"/>
  <c r="J48" i="56"/>
  <c r="J46" i="56"/>
  <c r="J44" i="56"/>
  <c r="J42" i="56"/>
  <c r="J40" i="56"/>
  <c r="J38" i="56"/>
  <c r="J36" i="56"/>
  <c r="J34" i="56"/>
  <c r="J32" i="56"/>
  <c r="J30" i="56"/>
  <c r="J23" i="56"/>
  <c r="J27" i="56"/>
  <c r="V16" i="15"/>
  <c r="B20" i="15"/>
  <c r="K18" i="56"/>
  <c r="K16" i="56"/>
  <c r="K61" i="56"/>
  <c r="B24" i="15" s="1"/>
  <c r="K29" i="56"/>
  <c r="K27" i="56"/>
  <c r="K25" i="56"/>
  <c r="K23" i="56"/>
  <c r="K21" i="56"/>
  <c r="K19" i="56"/>
  <c r="G5" i="15"/>
  <c r="G6" i="15" s="1"/>
  <c r="I33" i="56"/>
  <c r="I17" i="56"/>
  <c r="I39" i="56"/>
  <c r="I23" i="56"/>
  <c r="I34" i="56"/>
  <c r="I41" i="56"/>
  <c r="I47" i="56"/>
  <c r="I58" i="56"/>
  <c r="I18" i="56"/>
  <c r="I53" i="56"/>
  <c r="I45" i="56"/>
  <c r="I37" i="56"/>
  <c r="I29" i="56"/>
  <c r="I21" i="56"/>
  <c r="J6" i="15"/>
  <c r="I50" i="56"/>
  <c r="I42" i="56"/>
  <c r="I26" i="56"/>
  <c r="I56" i="56"/>
  <c r="I48" i="56"/>
  <c r="I40" i="56"/>
  <c r="I32" i="56"/>
  <c r="I24" i="56"/>
  <c r="I16" i="56"/>
  <c r="I49" i="56"/>
  <c r="I55" i="56"/>
  <c r="I59" i="56"/>
  <c r="I51" i="56"/>
  <c r="I43" i="56"/>
  <c r="I35" i="56"/>
  <c r="I27" i="56"/>
  <c r="I19" i="56"/>
  <c r="I57" i="56"/>
  <c r="I25" i="56"/>
  <c r="I31" i="56"/>
  <c r="I54" i="56"/>
  <c r="I46" i="56"/>
  <c r="I38" i="56"/>
  <c r="I30" i="56"/>
  <c r="I22" i="56"/>
  <c r="I60" i="56"/>
  <c r="I52" i="56"/>
  <c r="I44" i="56"/>
  <c r="I36" i="56"/>
  <c r="I28" i="56"/>
  <c r="I20" i="56"/>
  <c r="H17" i="56"/>
  <c r="H25" i="56"/>
  <c r="H33" i="56"/>
  <c r="H41" i="56"/>
  <c r="H49" i="56"/>
  <c r="H57" i="56"/>
  <c r="L20" i="56"/>
  <c r="L28" i="56"/>
  <c r="L36" i="56"/>
  <c r="L44" i="56"/>
  <c r="L52" i="56"/>
  <c r="L60" i="56"/>
  <c r="H22" i="56"/>
  <c r="H18" i="56"/>
  <c r="H26" i="56"/>
  <c r="H34" i="56"/>
  <c r="H42" i="56"/>
  <c r="H50" i="56"/>
  <c r="H58" i="56"/>
  <c r="L21" i="56"/>
  <c r="L29" i="56"/>
  <c r="L37" i="56"/>
  <c r="L45" i="56"/>
  <c r="L53" i="56"/>
  <c r="L16" i="56"/>
  <c r="H38" i="56"/>
  <c r="L17" i="56"/>
  <c r="L25" i="56"/>
  <c r="L33" i="56"/>
  <c r="L49" i="56"/>
  <c r="H19" i="56"/>
  <c r="H27" i="56"/>
  <c r="H35" i="56"/>
  <c r="H43" i="56"/>
  <c r="H51" i="56"/>
  <c r="H59" i="56"/>
  <c r="L22" i="56"/>
  <c r="L30" i="56"/>
  <c r="L38" i="56"/>
  <c r="L46" i="56"/>
  <c r="L54" i="56"/>
  <c r="H46" i="56"/>
  <c r="L57" i="56"/>
  <c r="H20" i="56"/>
  <c r="H28" i="56"/>
  <c r="H36" i="56"/>
  <c r="H44" i="56"/>
  <c r="H52" i="56"/>
  <c r="H60" i="56"/>
  <c r="L23" i="56"/>
  <c r="L31" i="56"/>
  <c r="L39" i="56"/>
  <c r="L47" i="56"/>
  <c r="L55" i="56"/>
  <c r="H30" i="56"/>
  <c r="H21" i="56"/>
  <c r="H29" i="56"/>
  <c r="H37" i="56"/>
  <c r="H45" i="56"/>
  <c r="H53" i="56"/>
  <c r="H16" i="56"/>
  <c r="L24" i="56"/>
  <c r="L32" i="56"/>
  <c r="L40" i="56"/>
  <c r="L48" i="56"/>
  <c r="L56" i="56"/>
  <c r="B14" i="15"/>
  <c r="H54" i="56"/>
  <c r="L41" i="56"/>
  <c r="H23" i="56"/>
  <c r="H31" i="56"/>
  <c r="H39" i="56"/>
  <c r="H47" i="56"/>
  <c r="H55" i="56"/>
  <c r="L18" i="56"/>
  <c r="L26" i="56"/>
  <c r="L34" i="56"/>
  <c r="L42" i="56"/>
  <c r="L50" i="56"/>
  <c r="L58" i="56"/>
  <c r="H24" i="56"/>
  <c r="H32" i="56"/>
  <c r="H40" i="56"/>
  <c r="H48" i="56"/>
  <c r="H56" i="56"/>
  <c r="L19" i="56"/>
  <c r="L27" i="56"/>
  <c r="L35" i="56"/>
  <c r="L43" i="56"/>
  <c r="L51" i="56"/>
  <c r="L59" i="56"/>
  <c r="H61" i="56"/>
  <c r="B25" i="15" s="1"/>
  <c r="H61" i="70"/>
  <c r="C25" i="15" s="1"/>
  <c r="L61" i="69"/>
  <c r="V18" i="15" l="1"/>
  <c r="V23" i="15" s="1"/>
  <c r="C39" i="15"/>
  <c r="C37" i="15"/>
  <c r="H39" i="15"/>
  <c r="H37" i="15"/>
  <c r="V14" i="15"/>
  <c r="V22" i="15"/>
  <c r="N68" i="75"/>
  <c r="N61" i="75"/>
  <c r="N70" i="75" s="1"/>
  <c r="L61" i="75"/>
  <c r="H26" i="15" s="1"/>
  <c r="N68" i="56"/>
  <c r="N61" i="56"/>
  <c r="N70" i="56" s="1"/>
  <c r="V20" i="15"/>
  <c r="V26" i="15" s="1"/>
  <c r="B37" i="15"/>
  <c r="B39" i="15"/>
  <c r="V25" i="15" l="1"/>
  <c r="V37" i="15"/>
  <c r="V39" i="15"/>
</calcChain>
</file>

<file path=xl/sharedStrings.xml><?xml version="1.0" encoding="utf-8"?>
<sst xmlns="http://schemas.openxmlformats.org/spreadsheetml/2006/main" count="1358" uniqueCount="172">
  <si>
    <t>27 - SYNTHESE DES VACCINATIONS ROUGEOLE</t>
  </si>
  <si>
    <t>Les indicateurs de suivi d'une campagne de vaccination sont :</t>
  </si>
  <si>
    <r>
      <t xml:space="preserve">Couverture vaccinale </t>
    </r>
    <r>
      <rPr>
        <sz val="12"/>
        <rFont val="Calibri"/>
        <family val="2"/>
      </rPr>
      <t>: nb de personnes vaccinées/population cible</t>
    </r>
  </si>
  <si>
    <r>
      <t xml:space="preserve">Taux d'utilisation des vaccins </t>
    </r>
    <r>
      <rPr>
        <sz val="12"/>
        <rFont val="Calibri"/>
        <family val="2"/>
      </rPr>
      <t>: nombre de doses de vaccins utilisées/nombre de personnes vaccinées</t>
    </r>
  </si>
  <si>
    <r>
      <t xml:space="preserve">Taux de perte des SAB </t>
    </r>
    <r>
      <rPr>
        <sz val="12"/>
        <rFont val="Calibri"/>
        <family val="2"/>
      </rPr>
      <t>: (nombre de SAB - nombre de personnes vaccinées)/nombre de SAB utilisées</t>
    </r>
  </si>
  <si>
    <t>Ratio du nombre de seringues par conteneur de sécurité</t>
  </si>
  <si>
    <t>Ratio du nombre de seringues de reconstitution utilisées par flacon de vaccin</t>
  </si>
  <si>
    <t>Utilisation des feuilles</t>
  </si>
  <si>
    <r>
      <t xml:space="preserve">Créer </t>
    </r>
    <r>
      <rPr>
        <b/>
        <u/>
        <sz val="12"/>
        <color indexed="10"/>
        <rFont val="Calibri"/>
        <family val="2"/>
      </rPr>
      <t>un fichier</t>
    </r>
    <r>
      <rPr>
        <b/>
        <sz val="12"/>
        <color indexed="10"/>
        <rFont val="Calibri"/>
        <family val="2"/>
      </rPr>
      <t xml:space="preserve"> pour chaque district ou zone.</t>
    </r>
  </si>
  <si>
    <t>Compléter uniquement les cellules jaunes, ne pas toucher aux autres cellules, au risque de modifier les calculs automatiques et générer des erreurs.</t>
  </si>
  <si>
    <t xml:space="preserve">Tableau SYNTHESE VACCINATIONS DISTRICT </t>
  </si>
  <si>
    <t>Cette feuille est automatiquement générée à partir des tableaux récapitulatifs par lieu A à T. Les données pour le district sont calculées automatiquement.</t>
  </si>
  <si>
    <t xml:space="preserve">Cette feuille est complètement protégée, ne rien y inscrire </t>
  </si>
  <si>
    <t xml:space="preserve">Feuille récapitulative de vaccination par lieu quotidienne (remplissage manuel) </t>
  </si>
  <si>
    <t>Cette feuille de recueil de données imprimée est remplie manuellement chaque jour par le superviseur sur le terrain.</t>
  </si>
  <si>
    <t>Elle sert à la compilation/synthèse des résultats des équipes par site de vaccination, pour un lieu donné c'est-à-dire une zone couverte par une structure de santé, un établissement de soins donné.</t>
  </si>
  <si>
    <t>La feuille est conçue pour 8 jours de campagne sur 6 sites d'un même lieu.</t>
  </si>
  <si>
    <r>
      <t>Dans la dernière partie de la feuille, un tableau permet d'ajouter les activités de</t>
    </r>
    <r>
      <rPr>
        <b/>
        <sz val="12"/>
        <rFont val="Calibri"/>
        <family val="2"/>
      </rPr>
      <t xml:space="preserve"> vaccination post-campagne. </t>
    </r>
    <r>
      <rPr>
        <sz val="12"/>
        <rFont val="Calibri"/>
        <family val="2"/>
      </rPr>
      <t>Il est fréquent de prolonger d'environ une semaine la vaccination sur un poste de santé et/ou d'autres lieux afin de vacciner les personnes absentes pendant la campagne.</t>
    </r>
  </si>
  <si>
    <r>
      <t xml:space="preserve">Le tableau de consommation de matériel </t>
    </r>
    <r>
      <rPr>
        <sz val="12"/>
        <rFont val="Calibri"/>
        <family val="2"/>
      </rPr>
      <t xml:space="preserve">permet de noter les quantités utilisées sur le lieu pendant la campagne (et la post campagne). Ce tableau est complété en fin de campagne. </t>
    </r>
  </si>
  <si>
    <t>Tableau récapitulatif de vaccination PAR LIEU A à T</t>
  </si>
  <si>
    <t>Ces tableaux sont à compléter au bureau, à partir des feuilles récapitulatives vaccination par lieu remplies quotidiennement sur le terrain.</t>
  </si>
  <si>
    <t>Utiliser une feuille par ville/aire de santé/établissement de soins et noter son nom sur l'onglet.</t>
  </si>
  <si>
    <t>Commencer par le tableau Récap vacci lieu A et compléter toutes les informations générales (pays, région, district, année, population cible, nombre de doses par flacon, etc.) qui seront enregistrées automatiquement dans le tableau SYNTHESE VACCINATIONS DISTRICT.</t>
  </si>
  <si>
    <t>Sont automatiquement calculés:</t>
  </si>
  <si>
    <r>
      <t>●</t>
    </r>
    <r>
      <rPr>
        <sz val="12"/>
        <rFont val="Calibri"/>
        <family val="2"/>
      </rPr>
      <t xml:space="preserve"> La couverture vaccinale globale</t>
    </r>
    <r>
      <rPr>
        <sz val="8"/>
        <rFont val="Calibri"/>
        <family val="2"/>
      </rPr>
      <t xml:space="preserve"> (9 mois -15 ans : n'inclut pas les enfants de 6 à 8 mois qui devront bénéficier d'une nouvelle vaccination à partir de 9 mois)</t>
    </r>
  </si>
  <si>
    <r>
      <t>●</t>
    </r>
    <r>
      <rPr>
        <sz val="12"/>
        <rFont val="Calibri"/>
        <family val="2"/>
      </rPr>
      <t xml:space="preserve"> Les couvertures vaccinales par classes d'âge</t>
    </r>
  </si>
  <si>
    <r>
      <t>●</t>
    </r>
    <r>
      <rPr>
        <sz val="12"/>
        <rFont val="Calibri"/>
        <family val="2"/>
      </rPr>
      <t xml:space="preserve"> La couverture vaccinale de la campagne (</t>
    </r>
    <r>
      <rPr>
        <sz val="9"/>
        <rFont val="Calibri"/>
        <family val="2"/>
      </rPr>
      <t>incluant les vaccination pour les enfants de 6 à 8 mois</t>
    </r>
    <r>
      <rPr>
        <sz val="12"/>
        <rFont val="Calibri"/>
        <family val="2"/>
      </rPr>
      <t>)</t>
    </r>
  </si>
  <si>
    <r>
      <t>●</t>
    </r>
    <r>
      <rPr>
        <sz val="12"/>
        <rFont val="Calibri"/>
        <family val="2"/>
      </rPr>
      <t xml:space="preserve"> Le nombre de doses de vaccins utilisées</t>
    </r>
  </si>
  <si>
    <r>
      <t>●</t>
    </r>
    <r>
      <rPr>
        <sz val="12"/>
        <rFont val="Calibri"/>
        <family val="2"/>
      </rPr>
      <t xml:space="preserve"> Les indicateurs de qualité et sécurité de la vaccination :</t>
    </r>
  </si>
  <si>
    <r>
      <t xml:space="preserve">Ratio nombre de seringues par conteneur </t>
    </r>
    <r>
      <rPr>
        <sz val="12"/>
        <color indexed="12"/>
        <rFont val="Calibri"/>
        <family val="2"/>
      </rPr>
      <t>(inférieur ou égal à 400 pour 15 litres, à 100 pour 5 litres)</t>
    </r>
    <r>
      <rPr>
        <sz val="12"/>
        <rFont val="Calibri"/>
        <family val="2"/>
      </rPr>
      <t xml:space="preserve"> </t>
    </r>
  </si>
  <si>
    <r>
      <t>Taux de perte des SAB</t>
    </r>
    <r>
      <rPr>
        <sz val="12"/>
        <color indexed="12"/>
        <rFont val="Calibri"/>
        <family val="2"/>
      </rPr>
      <t xml:space="preserve"> (inférieur ou égal à 5%)</t>
    </r>
  </si>
  <si>
    <r>
      <t xml:space="preserve">Ratio du nombre de seringues de dilution par flacon de vaccin </t>
    </r>
    <r>
      <rPr>
        <sz val="12"/>
        <color indexed="12"/>
        <rFont val="Calibri"/>
        <family val="2"/>
      </rPr>
      <t>(égal à 1)</t>
    </r>
  </si>
  <si>
    <r>
      <t>Taux d'utilisation des vaccins</t>
    </r>
    <r>
      <rPr>
        <sz val="12"/>
        <color indexed="10"/>
        <rFont val="Calibri"/>
        <family val="2"/>
      </rPr>
      <t xml:space="preserve"> </t>
    </r>
    <r>
      <rPr>
        <sz val="12"/>
        <color indexed="12"/>
        <rFont val="Calibri"/>
        <family val="2"/>
      </rPr>
      <t>(supérieur ou égal à 85%)</t>
    </r>
  </si>
  <si>
    <t>Ces données sont enregistrées automatiquement sur le tableau SYNTHESE VACCINATIONS DISTRICT.</t>
  </si>
  <si>
    <t xml:space="preserve">Cette feuille est complètement protégée et automatiquement générée à partir des feuilles de synthèse pour chaque  lieu. Vous obtenez la synthèse des activités pour le district : nombre total de personnes vaccinées, couverture vaccinale estimée, taux d'utilisation des vaccins, bilan et indicateurs. </t>
  </si>
  <si>
    <t>ATTENTION cette feuille est en lien automatique avec les feuilles 1 à 10.</t>
  </si>
  <si>
    <r>
      <t xml:space="preserve">Tableau Synthèse vaccination DISTRICT Exemple </t>
    </r>
    <r>
      <rPr>
        <sz val="12"/>
        <rFont val="Calibri"/>
        <family val="2"/>
      </rPr>
      <t>Annexe 17.4</t>
    </r>
  </si>
  <si>
    <t>Rien de tel qu'un bon exemple pour comprendre.</t>
  </si>
  <si>
    <t xml:space="preserve">Ces tableaux sont conçus pour une population cible de 6 mois à 15 ans et permettent le calcul de couverture vaccinale globale pour les 9 mois - 15 ans et pour les 9 - 11 mois, 12 - 59 mois et 5 - 15 ans. </t>
  </si>
  <si>
    <t>Ces tableaux sont conçus pour une population cible de 6 mois-15 ans (ou 6 mois- 5 ans, dans ce cas veillez à modifier la classe d'âgedans toutes les cases concernées et metre 0 dans la case H11)</t>
  </si>
  <si>
    <t xml:space="preserve">Ils permettent le calcul de couverture vaccinale globale et pour les 9 - 11 mois, 12 - 59 mois , 5-15 ans et 9 mois-15 ans (ou 9 mois - 5 ans). </t>
  </si>
  <si>
    <t>Si la population cible est différente, contacter le département médical pour obtenir des tableaux adaptés.</t>
  </si>
  <si>
    <r>
      <t xml:space="preserve">Pour remplir les feuilles, suivre </t>
    </r>
    <r>
      <rPr>
        <b/>
        <sz val="12"/>
        <rFont val="Calibri"/>
        <family val="2"/>
      </rPr>
      <t>l'exemple</t>
    </r>
    <r>
      <rPr>
        <sz val="12"/>
        <rFont val="Calibri"/>
        <family val="2"/>
      </rPr>
      <t xml:space="preserve"> donné dans le 4e onglet: </t>
    </r>
    <r>
      <rPr>
        <sz val="12"/>
        <color rgb="FFFFC000"/>
        <rFont val="Calibri"/>
        <family val="2"/>
      </rPr>
      <t>Récap vacci exemple</t>
    </r>
  </si>
  <si>
    <t xml:space="preserve">SYNTHESE VACCINATIONS DISTRICT </t>
  </si>
  <si>
    <t>Population totale</t>
  </si>
  <si>
    <t>Région :</t>
  </si>
  <si>
    <t xml:space="preserve">Population </t>
  </si>
  <si>
    <t>Classe d'âge</t>
  </si>
  <si>
    <t>6 - 8 mois</t>
  </si>
  <si>
    <t>9 - 11 mois</t>
  </si>
  <si>
    <t>12 - 59 mois</t>
  </si>
  <si>
    <t xml:space="preserve"> 5 - 15 ans</t>
  </si>
  <si>
    <t xml:space="preserve">Année :   </t>
  </si>
  <si>
    <t>cible</t>
  </si>
  <si>
    <t>Distribution</t>
  </si>
  <si>
    <t>Nombre d'enfants</t>
  </si>
  <si>
    <t>Nombre de doses par flacon:</t>
  </si>
  <si>
    <t>Bilan des vaccinations</t>
  </si>
  <si>
    <t xml:space="preserve">District </t>
  </si>
  <si>
    <t>Lieu (villes/zone couverte par un établissement de soin)</t>
  </si>
  <si>
    <t>TOTAL</t>
  </si>
  <si>
    <t xml:space="preserve">Date </t>
  </si>
  <si>
    <t xml:space="preserve">Population totale </t>
  </si>
  <si>
    <t xml:space="preserve">Population cible </t>
  </si>
  <si>
    <t>Vaccinés 6 - 8 mois</t>
  </si>
  <si>
    <t>Vaccinés 9 - 11 mois</t>
  </si>
  <si>
    <t>Vaccinés 12 - 59 mois</t>
  </si>
  <si>
    <t>Vaccinés 5 - 15 ans</t>
  </si>
  <si>
    <t xml:space="preserve">Total vaccinés  </t>
  </si>
  <si>
    <t>CV estimée 9 - 11 mois</t>
  </si>
  <si>
    <t>CV estimée 12 - 59 mois</t>
  </si>
  <si>
    <t>CV estimée 5 - 15 ans</t>
  </si>
  <si>
    <t>CV estimée 9 mois - 15 ans (ou 5 ans)</t>
  </si>
  <si>
    <t>CV estimée 6 mois- 15 ans (ou 5 ans)</t>
  </si>
  <si>
    <t>Consommations</t>
  </si>
  <si>
    <t>Nb de doses de vaccin utilisées</t>
  </si>
  <si>
    <t>SAB 0,5 ml</t>
  </si>
  <si>
    <t>Conteneurs de sécurité 15 litres</t>
  </si>
  <si>
    <t>Seringues dilution</t>
  </si>
  <si>
    <t>Aiguilles 19 G</t>
  </si>
  <si>
    <t>Indicateurs de sécurité et qualité de la vaccination</t>
  </si>
  <si>
    <t>Ratio nb de seringues/conteneur</t>
  </si>
  <si>
    <t>Taux de perte SAB</t>
  </si>
  <si>
    <t>Ratio nb de seringues dilution/flacon</t>
  </si>
  <si>
    <t>Taux d'utilisation</t>
  </si>
  <si>
    <t>FEUILLE MANUELLE RECAPITULATIVE VACCINATION PAR LIEU</t>
  </si>
  <si>
    <t xml:space="preserve">Pays : </t>
  </si>
  <si>
    <t>Ville/établissement :</t>
  </si>
  <si>
    <t>Année :</t>
  </si>
  <si>
    <t>Nom du responsable vaccination :</t>
  </si>
  <si>
    <t>Classe d'âge :</t>
  </si>
  <si>
    <t xml:space="preserve">Du  : </t>
  </si>
  <si>
    <t xml:space="preserve">Au : </t>
  </si>
  <si>
    <t>Population cible :</t>
  </si>
  <si>
    <t>Jour 1 Date :</t>
  </si>
  <si>
    <t>Vaccination</t>
  </si>
  <si>
    <t>Vaccins</t>
  </si>
  <si>
    <t>Nom des sites</t>
  </si>
  <si>
    <t>6-8 mois</t>
  </si>
  <si>
    <t>9-11 mois</t>
  </si>
  <si>
    <t>12-59 mois</t>
  </si>
  <si>
    <t xml:space="preserve"> 5-15 ans</t>
  </si>
  <si>
    <t>Nb total vaccinés</t>
  </si>
  <si>
    <t>CV estimée population cible</t>
  </si>
  <si>
    <t>Nb flacons utilisés</t>
  </si>
  <si>
    <t xml:space="preserve">Jour 2 Date : </t>
  </si>
  <si>
    <t xml:space="preserve">Jour 3 Date : </t>
  </si>
  <si>
    <t xml:space="preserve">Jour 4 Date : </t>
  </si>
  <si>
    <t xml:space="preserve">Jour 5 Date : </t>
  </si>
  <si>
    <t>Jour 6 Date :</t>
  </si>
  <si>
    <t>Jour 7 Date :</t>
  </si>
  <si>
    <t>Jour 8 Date :</t>
  </si>
  <si>
    <t xml:space="preserve">TOTAL vaccinations </t>
  </si>
  <si>
    <t>CV estimée dans la population cible</t>
  </si>
  <si>
    <r>
      <t xml:space="preserve">Jours de rattrapage post-campagne  </t>
    </r>
    <r>
      <rPr>
        <sz val="14"/>
        <rFont val="Calibri"/>
        <family val="2"/>
      </rPr>
      <t xml:space="preserve">Dates : </t>
    </r>
  </si>
  <si>
    <t>Nom des sites (et/ou lieux)</t>
  </si>
  <si>
    <t>TOTAL vaccinations</t>
  </si>
  <si>
    <t>Nombre total vaccinés</t>
  </si>
  <si>
    <t>Consommation de matériel</t>
  </si>
  <si>
    <t>Quantités utilisées</t>
  </si>
  <si>
    <t>Conteneur de sécurité 15 litres</t>
  </si>
  <si>
    <t>Seringue 10 ml dilution</t>
  </si>
  <si>
    <t>Aiguille 19 G</t>
  </si>
  <si>
    <t>Commentaires</t>
  </si>
  <si>
    <t>TABLEAU RECAPITULATIF PAR LIEU</t>
  </si>
  <si>
    <t>CAMPAGNE DE VACCINATION ROUGEOLE</t>
  </si>
  <si>
    <t>Pays :</t>
  </si>
  <si>
    <t>Niger</t>
  </si>
  <si>
    <t>Région  :</t>
  </si>
  <si>
    <t>Maradi</t>
  </si>
  <si>
    <t>Lieu (ville/zone couverte par un établissement de soins) :</t>
  </si>
  <si>
    <t>Guidam Sori</t>
  </si>
  <si>
    <t xml:space="preserve">District  :        </t>
  </si>
  <si>
    <t>Guidam roudji</t>
  </si>
  <si>
    <t>Date (du…au…) :</t>
  </si>
  <si>
    <t>7 au 10 Mars</t>
  </si>
  <si>
    <t xml:space="preserve">Population cible : </t>
  </si>
  <si>
    <t>6 mois -15 ans</t>
  </si>
  <si>
    <t>Population totale :</t>
  </si>
  <si>
    <t>Compléter uniquement les cellules jaunes</t>
  </si>
  <si>
    <t>Nb de doses par flacon de vaccin :</t>
  </si>
  <si>
    <t>Total vaccinés</t>
  </si>
  <si>
    <t>Couverture vaccinale</t>
  </si>
  <si>
    <t>Couverture vaccinale de la campagne</t>
  </si>
  <si>
    <t>Utilisation vaccins</t>
  </si>
  <si>
    <t>Dates</t>
  </si>
  <si>
    <t>Sites</t>
  </si>
  <si>
    <t>9 mois - 15 ans</t>
  </si>
  <si>
    <t>5 - 15 ans</t>
  </si>
  <si>
    <t>Taux utilisation</t>
  </si>
  <si>
    <t>Noualla</t>
  </si>
  <si>
    <t>Guidan Sori</t>
  </si>
  <si>
    <t>Noualla Dan Sofoua</t>
  </si>
  <si>
    <t>Tabouka</t>
  </si>
  <si>
    <t>Tateta</t>
  </si>
  <si>
    <t>Lahiyaro</t>
  </si>
  <si>
    <t>Nouala</t>
  </si>
  <si>
    <t>VACCINS</t>
  </si>
  <si>
    <t>Nombre</t>
  </si>
  <si>
    <t>Doses de vaccin utilisées</t>
  </si>
  <si>
    <t>Indicateurs de qualité/sécurité de la vaccination</t>
  </si>
  <si>
    <t>MATERIEL</t>
  </si>
  <si>
    <t>Ratio nombre de seringues par conteneur</t>
  </si>
  <si>
    <t>Taux de perte des SAB</t>
  </si>
  <si>
    <t>Ratio nombre de seringues de dilution par flacon de vaccin</t>
  </si>
  <si>
    <t>Taux d'utilisation des vaccins</t>
  </si>
  <si>
    <t>La couverture vaccinale globale est faible (74%). Elle est supérieure à 80% chez les 12- 59 mois mais faible chez les 5 - 15 ans, une investigation est en cours. Les indicateurs de qualités sont corrects.</t>
  </si>
  <si>
    <t>A</t>
  </si>
  <si>
    <t>6 mois -  …</t>
  </si>
  <si>
    <t>B</t>
  </si>
  <si>
    <t>C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</si>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</sst>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0.0%"/>
    <numFmt numFmtId="166" formatCode="0.0"/>
    <numFmt numFmtId="167" formatCode="[$-40C]d\-mmm;@"/>
  </numFmts>
  <fonts count="39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indexed="12"/>
      <name val="Calibri"/>
      <family val="2"/>
    </font>
    <font>
      <sz val="12"/>
      <color indexed="12"/>
      <name val="Calibri"/>
      <family val="2"/>
    </font>
    <font>
      <sz val="12"/>
      <color indexed="10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u/>
      <sz val="12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9"/>
      <name val="Calibri"/>
      <family val="2"/>
    </font>
    <font>
      <b/>
      <sz val="12"/>
      <color indexed="56"/>
      <name val="Calibri"/>
      <family val="2"/>
    </font>
    <font>
      <b/>
      <sz val="13"/>
      <name val="Calibri"/>
      <family val="2"/>
    </font>
    <font>
      <b/>
      <sz val="13"/>
      <color indexed="56"/>
      <name val="Calibri"/>
      <family val="2"/>
    </font>
    <font>
      <b/>
      <u/>
      <sz val="12"/>
      <color indexed="10"/>
      <name val="Calibri"/>
      <family val="2"/>
    </font>
    <font>
      <sz val="8"/>
      <name val="Calibri"/>
      <family val="2"/>
    </font>
    <font>
      <b/>
      <sz val="11"/>
      <color indexed="58"/>
      <name val="Calibri"/>
      <family val="2"/>
    </font>
    <font>
      <b/>
      <sz val="13"/>
      <color theme="5" tint="-0.249977111117893"/>
      <name val="Calibri"/>
      <family val="2"/>
    </font>
    <font>
      <b/>
      <sz val="13"/>
      <color theme="5" tint="-0.249977111117893"/>
      <name val="Arial"/>
      <family val="2"/>
    </font>
    <font>
      <b/>
      <sz val="13"/>
      <color rgb="FFFF0000"/>
      <name val="Calibri"/>
      <family val="2"/>
    </font>
    <font>
      <b/>
      <sz val="13"/>
      <color rgb="FFFF0000"/>
      <name val="Arial"/>
      <family val="2"/>
    </font>
    <font>
      <b/>
      <sz val="12"/>
      <color rgb="FFFF0000"/>
      <name val="Calibri"/>
      <family val="2"/>
    </font>
    <font>
      <b/>
      <sz val="12"/>
      <color theme="5" tint="-0.249977111117893"/>
      <name val="Calibri"/>
      <family val="2"/>
    </font>
    <font>
      <sz val="12"/>
      <color rgb="FFFFC000"/>
      <name val="Calibri"/>
      <family val="2"/>
    </font>
    <font>
      <sz val="9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93">
    <xf numFmtId="0" fontId="0" fillId="0" borderId="0" xfId="0"/>
    <xf numFmtId="0" fontId="2" fillId="0" borderId="0" xfId="2"/>
    <xf numFmtId="0" fontId="5" fillId="0" borderId="0" xfId="2" applyFont="1"/>
    <xf numFmtId="0" fontId="4" fillId="0" borderId="0" xfId="2" applyFont="1"/>
    <xf numFmtId="0" fontId="1" fillId="0" borderId="0" xfId="2" applyFont="1"/>
    <xf numFmtId="0" fontId="3" fillId="0" borderId="0" xfId="2" applyFont="1"/>
    <xf numFmtId="0" fontId="6" fillId="0" borderId="0" xfId="2" applyFont="1"/>
    <xf numFmtId="0" fontId="16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13" fillId="0" borderId="0" xfId="0" applyFont="1"/>
    <xf numFmtId="0" fontId="19" fillId="0" borderId="0" xfId="0" applyFont="1" applyAlignment="1">
      <alignment horizontal="left" vertical="justify"/>
    </xf>
    <xf numFmtId="0" fontId="17" fillId="0" borderId="0" xfId="0" applyFont="1" applyAlignment="1">
      <alignment horizontal="left" vertical="justify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justify" wrapText="1"/>
    </xf>
    <xf numFmtId="0" fontId="8" fillId="0" borderId="0" xfId="2" applyFont="1"/>
    <xf numFmtId="0" fontId="17" fillId="0" borderId="0" xfId="2" applyFont="1" applyAlignment="1">
      <alignment horizontal="center"/>
    </xf>
    <xf numFmtId="0" fontId="17" fillId="0" borderId="0" xfId="2" applyFont="1" applyAlignment="1">
      <alignment horizontal="left"/>
    </xf>
    <xf numFmtId="0" fontId="17" fillId="0" borderId="0" xfId="2" applyFont="1"/>
    <xf numFmtId="0" fontId="16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17" fillId="0" borderId="0" xfId="2" applyFont="1" applyAlignment="1">
      <alignment horizontal="right"/>
    </xf>
    <xf numFmtId="3" fontId="10" fillId="0" borderId="0" xfId="2" applyNumberFormat="1" applyFont="1"/>
    <xf numFmtId="0" fontId="10" fillId="0" borderId="0" xfId="2" applyFont="1"/>
    <xf numFmtId="0" fontId="16" fillId="0" borderId="0" xfId="2" applyFont="1" applyAlignment="1">
      <alignment vertical="justify"/>
    </xf>
    <xf numFmtId="3" fontId="16" fillId="2" borderId="0" xfId="2" applyNumberFormat="1" applyFont="1" applyFill="1"/>
    <xf numFmtId="3" fontId="17" fillId="0" borderId="0" xfId="2" applyNumberFormat="1" applyFont="1"/>
    <xf numFmtId="3" fontId="16" fillId="0" borderId="0" xfId="2" applyNumberFormat="1" applyFont="1"/>
    <xf numFmtId="3" fontId="10" fillId="0" borderId="1" xfId="2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21" fillId="0" borderId="0" xfId="2" applyFont="1"/>
    <xf numFmtId="165" fontId="17" fillId="0" borderId="0" xfId="2" applyNumberFormat="1" applyFont="1" applyAlignment="1">
      <alignment horizontal="center"/>
    </xf>
    <xf numFmtId="0" fontId="17" fillId="0" borderId="1" xfId="2" applyFont="1" applyBorder="1" applyAlignment="1">
      <alignment vertical="center"/>
    </xf>
    <xf numFmtId="0" fontId="21" fillId="0" borderId="1" xfId="2" applyFont="1" applyBorder="1"/>
    <xf numFmtId="0" fontId="16" fillId="0" borderId="1" xfId="2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165" fontId="17" fillId="0" borderId="1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Continuous"/>
    </xf>
    <xf numFmtId="0" fontId="9" fillId="0" borderId="0" xfId="2" applyFont="1"/>
    <xf numFmtId="0" fontId="23" fillId="3" borderId="1" xfId="2" applyFont="1" applyFill="1" applyBorder="1" applyProtection="1">
      <protection locked="0"/>
    </xf>
    <xf numFmtId="0" fontId="21" fillId="0" borderId="0" xfId="2" applyFont="1" applyAlignment="1">
      <alignment horizontal="centerContinuous"/>
    </xf>
    <xf numFmtId="0" fontId="9" fillId="0" borderId="0" xfId="2" applyFont="1" applyAlignment="1">
      <alignment horizontal="centerContinuous"/>
    </xf>
    <xf numFmtId="3" fontId="21" fillId="0" borderId="0" xfId="2" applyNumberFormat="1" applyFont="1" applyAlignment="1">
      <alignment horizontal="center"/>
    </xf>
    <xf numFmtId="0" fontId="18" fillId="0" borderId="0" xfId="2" applyFont="1"/>
    <xf numFmtId="9" fontId="10" fillId="3" borderId="4" xfId="3" applyFont="1" applyFill="1" applyBorder="1" applyAlignment="1" applyProtection="1">
      <alignment horizontal="center"/>
      <protection locked="0"/>
    </xf>
    <xf numFmtId="9" fontId="17" fillId="3" borderId="1" xfId="3" applyFont="1" applyFill="1" applyBorder="1" applyAlignment="1" applyProtection="1">
      <alignment horizontal="center"/>
      <protection locked="0"/>
    </xf>
    <xf numFmtId="9" fontId="17" fillId="3" borderId="5" xfId="3" applyFont="1" applyFill="1" applyBorder="1" applyAlignment="1" applyProtection="1">
      <alignment horizontal="center"/>
      <protection locked="0"/>
    </xf>
    <xf numFmtId="0" fontId="17" fillId="3" borderId="1" xfId="2" applyFont="1" applyFill="1" applyBorder="1" applyAlignment="1" applyProtection="1">
      <alignment horizontal="center" vertical="center"/>
      <protection locked="0"/>
    </xf>
    <xf numFmtId="3" fontId="16" fillId="0" borderId="9" xfId="2" applyNumberFormat="1" applyFont="1" applyBorder="1" applyAlignment="1">
      <alignment horizontal="center" vertical="center"/>
    </xf>
    <xf numFmtId="3" fontId="17" fillId="0" borderId="9" xfId="2" applyNumberFormat="1" applyFont="1" applyBorder="1" applyAlignment="1">
      <alignment horizontal="center" vertical="center"/>
    </xf>
    <xf numFmtId="3" fontId="17" fillId="0" borderId="10" xfId="2" applyNumberFormat="1" applyFont="1" applyBorder="1" applyAlignment="1">
      <alignment horizontal="center" vertical="center"/>
    </xf>
    <xf numFmtId="16" fontId="11" fillId="0" borderId="0" xfId="2" applyNumberFormat="1" applyFont="1" applyAlignment="1">
      <alignment horizontal="left"/>
    </xf>
    <xf numFmtId="14" fontId="10" fillId="0" borderId="0" xfId="2" applyNumberFormat="1" applyFont="1"/>
    <xf numFmtId="3" fontId="10" fillId="0" borderId="0" xfId="2" applyNumberFormat="1" applyFont="1" applyAlignment="1">
      <alignment horizontal="center"/>
    </xf>
    <xf numFmtId="0" fontId="17" fillId="0" borderId="11" xfId="2" applyFont="1" applyBorder="1" applyAlignment="1">
      <alignment vertical="center"/>
    </xf>
    <xf numFmtId="3" fontId="16" fillId="3" borderId="3" xfId="2" applyNumberFormat="1" applyFont="1" applyFill="1" applyBorder="1" applyAlignment="1" applyProtection="1">
      <alignment horizontal="center"/>
      <protection locked="0"/>
    </xf>
    <xf numFmtId="3" fontId="16" fillId="3" borderId="1" xfId="2" applyNumberFormat="1" applyFont="1" applyFill="1" applyBorder="1" applyAlignment="1" applyProtection="1">
      <alignment horizontal="center"/>
      <protection locked="0"/>
    </xf>
    <xf numFmtId="3" fontId="16" fillId="3" borderId="5" xfId="2" applyNumberFormat="1" applyFont="1" applyFill="1" applyBorder="1" applyAlignment="1" applyProtection="1">
      <alignment horizontal="center"/>
      <protection locked="0"/>
    </xf>
    <xf numFmtId="3" fontId="11" fillId="0" borderId="14" xfId="2" applyNumberFormat="1" applyFont="1" applyBorder="1" applyAlignment="1">
      <alignment horizontal="center"/>
    </xf>
    <xf numFmtId="9" fontId="10" fillId="0" borderId="16" xfId="2" applyNumberFormat="1" applyFont="1" applyBorder="1" applyAlignment="1">
      <alignment horizontal="center"/>
    </xf>
    <xf numFmtId="9" fontId="16" fillId="0" borderId="18" xfId="2" applyNumberFormat="1" applyFont="1" applyBorder="1" applyAlignment="1">
      <alignment horizontal="center"/>
    </xf>
    <xf numFmtId="3" fontId="11" fillId="0" borderId="19" xfId="2" applyNumberFormat="1" applyFont="1" applyBorder="1" applyAlignment="1">
      <alignment horizontal="center"/>
    </xf>
    <xf numFmtId="3" fontId="17" fillId="3" borderId="3" xfId="2" applyNumberFormat="1" applyFont="1" applyFill="1" applyBorder="1" applyAlignment="1" applyProtection="1">
      <alignment horizontal="center"/>
      <protection locked="0"/>
    </xf>
    <xf numFmtId="3" fontId="17" fillId="3" borderId="1" xfId="2" applyNumberFormat="1" applyFont="1" applyFill="1" applyBorder="1" applyAlignment="1" applyProtection="1">
      <alignment horizontal="center"/>
      <protection locked="0"/>
    </xf>
    <xf numFmtId="3" fontId="17" fillId="3" borderId="5" xfId="2" applyNumberFormat="1" applyFont="1" applyFill="1" applyBorder="1" applyAlignment="1" applyProtection="1">
      <alignment horizontal="center"/>
      <protection locked="0"/>
    </xf>
    <xf numFmtId="3" fontId="16" fillId="3" borderId="20" xfId="2" applyNumberFormat="1" applyFont="1" applyFill="1" applyBorder="1" applyAlignment="1" applyProtection="1">
      <alignment horizontal="center"/>
      <protection locked="0"/>
    </xf>
    <xf numFmtId="3" fontId="16" fillId="3" borderId="21" xfId="2" applyNumberFormat="1" applyFont="1" applyFill="1" applyBorder="1" applyAlignment="1" applyProtection="1">
      <alignment horizontal="center"/>
      <protection locked="0"/>
    </xf>
    <xf numFmtId="3" fontId="16" fillId="3" borderId="22" xfId="2" applyNumberFormat="1" applyFont="1" applyFill="1" applyBorder="1" applyAlignment="1" applyProtection="1">
      <alignment horizontal="center"/>
      <protection locked="0"/>
    </xf>
    <xf numFmtId="9" fontId="10" fillId="0" borderId="23" xfId="2" applyNumberFormat="1" applyFont="1" applyBorder="1" applyAlignment="1">
      <alignment horizontal="center"/>
    </xf>
    <xf numFmtId="0" fontId="21" fillId="0" borderId="12" xfId="2" applyFont="1" applyBorder="1" applyAlignment="1">
      <alignment horizontal="center"/>
    </xf>
    <xf numFmtId="0" fontId="21" fillId="0" borderId="24" xfId="2" applyFont="1" applyBorder="1" applyAlignment="1">
      <alignment horizontal="center"/>
    </xf>
    <xf numFmtId="0" fontId="21" fillId="0" borderId="25" xfId="2" applyFont="1" applyBorder="1" applyAlignment="1">
      <alignment horizontal="center"/>
    </xf>
    <xf numFmtId="3" fontId="21" fillId="0" borderId="11" xfId="2" applyNumberFormat="1" applyFont="1" applyBorder="1" applyAlignment="1">
      <alignment horizontal="center"/>
    </xf>
    <xf numFmtId="9" fontId="21" fillId="0" borderId="25" xfId="2" applyNumberFormat="1" applyFont="1" applyBorder="1" applyAlignment="1">
      <alignment horizontal="center"/>
    </xf>
    <xf numFmtId="9" fontId="21" fillId="0" borderId="27" xfId="2" applyNumberFormat="1" applyFont="1" applyBorder="1" applyAlignment="1">
      <alignment horizontal="center"/>
    </xf>
    <xf numFmtId="0" fontId="21" fillId="0" borderId="26" xfId="2" applyFont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16" fillId="0" borderId="0" xfId="2" applyFont="1" applyAlignment="1">
      <alignment horizontal="left"/>
    </xf>
    <xf numFmtId="0" fontId="24" fillId="2" borderId="0" xfId="2" applyFont="1" applyFill="1" applyAlignment="1">
      <alignment horizontal="center"/>
    </xf>
    <xf numFmtId="0" fontId="16" fillId="0" borderId="0" xfId="2" applyFont="1"/>
    <xf numFmtId="0" fontId="17" fillId="0" borderId="28" xfId="2" applyFont="1" applyBorder="1" applyAlignment="1">
      <alignment horizontal="left"/>
    </xf>
    <xf numFmtId="0" fontId="17" fillId="0" borderId="29" xfId="2" applyFont="1" applyBorder="1" applyAlignment="1">
      <alignment horizontal="left"/>
    </xf>
    <xf numFmtId="0" fontId="17" fillId="0" borderId="1" xfId="2" applyFont="1" applyBorder="1" applyAlignment="1">
      <alignment horizontal="left"/>
    </xf>
    <xf numFmtId="9" fontId="17" fillId="0" borderId="1" xfId="3" applyFont="1" applyFill="1" applyBorder="1" applyAlignment="1" applyProtection="1">
      <alignment horizontal="center"/>
    </xf>
    <xf numFmtId="9" fontId="17" fillId="0" borderId="5" xfId="3" applyFont="1" applyFill="1" applyBorder="1" applyAlignment="1" applyProtection="1">
      <alignment horizontal="center"/>
    </xf>
    <xf numFmtId="0" fontId="17" fillId="0" borderId="30" xfId="2" applyFont="1" applyBorder="1" applyAlignment="1">
      <alignment horizontal="left"/>
    </xf>
    <xf numFmtId="0" fontId="17" fillId="0" borderId="31" xfId="2" applyFont="1" applyBorder="1" applyAlignment="1">
      <alignment horizontal="left"/>
    </xf>
    <xf numFmtId="3" fontId="17" fillId="0" borderId="12" xfId="2" applyNumberFormat="1" applyFont="1" applyBorder="1" applyAlignment="1">
      <alignment horizontal="center"/>
    </xf>
    <xf numFmtId="3" fontId="17" fillId="0" borderId="0" xfId="2" applyNumberFormat="1" applyFont="1" applyAlignment="1">
      <alignment horizontal="center"/>
    </xf>
    <xf numFmtId="165" fontId="17" fillId="0" borderId="2" xfId="2" applyNumberFormat="1" applyFont="1" applyBorder="1" applyAlignment="1">
      <alignment horizontal="center"/>
    </xf>
    <xf numFmtId="0" fontId="17" fillId="0" borderId="0" xfId="2" applyFont="1" applyAlignment="1">
      <alignment horizontal="justify" vertical="top"/>
    </xf>
    <xf numFmtId="0" fontId="17" fillId="0" borderId="0" xfId="2" applyFont="1" applyAlignment="1">
      <alignment horizontal="centerContinuous"/>
    </xf>
    <xf numFmtId="0" fontId="17" fillId="0" borderId="29" xfId="2" applyFont="1" applyBorder="1" applyAlignment="1">
      <alignment horizontal="center"/>
    </xf>
    <xf numFmtId="0" fontId="25" fillId="0" borderId="1" xfId="2" applyFont="1" applyBorder="1" applyAlignment="1">
      <alignment horizontal="center"/>
    </xf>
    <xf numFmtId="0" fontId="25" fillId="0" borderId="0" xfId="2" applyFont="1"/>
    <xf numFmtId="9" fontId="16" fillId="0" borderId="4" xfId="3" applyFont="1" applyFill="1" applyBorder="1" applyAlignment="1" applyProtection="1">
      <alignment horizontal="center"/>
    </xf>
    <xf numFmtId="0" fontId="12" fillId="0" borderId="0" xfId="2" applyFont="1" applyAlignment="1">
      <alignment horizontal="center"/>
    </xf>
    <xf numFmtId="165" fontId="17" fillId="0" borderId="0" xfId="2" applyNumberFormat="1" applyFont="1" applyAlignment="1">
      <alignment horizontal="left"/>
    </xf>
    <xf numFmtId="0" fontId="25" fillId="0" borderId="37" xfId="2" applyFont="1" applyBorder="1" applyAlignment="1">
      <alignment vertical="center"/>
    </xf>
    <xf numFmtId="0" fontId="25" fillId="0" borderId="38" xfId="2" applyFont="1" applyBorder="1" applyAlignment="1">
      <alignment vertical="center"/>
    </xf>
    <xf numFmtId="0" fontId="25" fillId="0" borderId="12" xfId="2" applyFont="1" applyBorder="1" applyAlignment="1">
      <alignment horizontal="justify" vertical="top"/>
    </xf>
    <xf numFmtId="0" fontId="25" fillId="0" borderId="24" xfId="2" applyFont="1" applyBorder="1" applyAlignment="1">
      <alignment horizontal="justify" vertical="top"/>
    </xf>
    <xf numFmtId="9" fontId="17" fillId="0" borderId="0" xfId="2" applyNumberFormat="1" applyFont="1" applyAlignment="1">
      <alignment horizontal="center"/>
    </xf>
    <xf numFmtId="0" fontId="17" fillId="0" borderId="39" xfId="2" applyFont="1" applyBorder="1" applyAlignment="1">
      <alignment horizontal="center"/>
    </xf>
    <xf numFmtId="0" fontId="16" fillId="5" borderId="0" xfId="2" applyFont="1" applyFill="1"/>
    <xf numFmtId="0" fontId="16" fillId="0" borderId="0" xfId="0" applyFont="1" applyAlignment="1">
      <alignment horizontal="left"/>
    </xf>
    <xf numFmtId="0" fontId="21" fillId="0" borderId="6" xfId="2" applyFont="1" applyBorder="1" applyProtection="1">
      <protection locked="0"/>
    </xf>
    <xf numFmtId="0" fontId="21" fillId="0" borderId="7" xfId="2" applyFont="1" applyBorder="1" applyProtection="1">
      <protection locked="0"/>
    </xf>
    <xf numFmtId="0" fontId="16" fillId="0" borderId="1" xfId="2" applyFont="1" applyBorder="1" applyAlignment="1">
      <alignment horizontal="left"/>
    </xf>
    <xf numFmtId="3" fontId="21" fillId="0" borderId="0" xfId="2" applyNumberFormat="1" applyFont="1" applyAlignment="1" applyProtection="1">
      <alignment horizontal="center"/>
      <protection locked="0"/>
    </xf>
    <xf numFmtId="0" fontId="26" fillId="0" borderId="0" xfId="2" applyFont="1"/>
    <xf numFmtId="0" fontId="26" fillId="5" borderId="0" xfId="2" applyFont="1" applyFill="1"/>
    <xf numFmtId="3" fontId="26" fillId="0" borderId="11" xfId="2" applyNumberFormat="1" applyFont="1" applyBorder="1" applyAlignment="1">
      <alignment horizontal="center"/>
    </xf>
    <xf numFmtId="3" fontId="26" fillId="0" borderId="0" xfId="2" applyNumberFormat="1" applyFont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top" wrapText="1"/>
    </xf>
    <xf numFmtId="0" fontId="8" fillId="0" borderId="28" xfId="2" applyFont="1" applyBorder="1"/>
    <xf numFmtId="165" fontId="8" fillId="0" borderId="5" xfId="2" applyNumberFormat="1" applyFont="1" applyBorder="1" applyAlignment="1">
      <alignment horizontal="center"/>
    </xf>
    <xf numFmtId="0" fontId="16" fillId="0" borderId="31" xfId="2" applyFont="1" applyBorder="1" applyAlignment="1">
      <alignment horizontal="center"/>
    </xf>
    <xf numFmtId="0" fontId="21" fillId="0" borderId="31" xfId="2" applyFont="1" applyBorder="1" applyAlignment="1">
      <alignment horizontal="center"/>
    </xf>
    <xf numFmtId="165" fontId="17" fillId="0" borderId="45" xfId="2" applyNumberFormat="1" applyFont="1" applyBorder="1" applyAlignment="1">
      <alignment horizontal="center"/>
    </xf>
    <xf numFmtId="0" fontId="8" fillId="0" borderId="29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 wrapText="1"/>
    </xf>
    <xf numFmtId="0" fontId="8" fillId="0" borderId="36" xfId="2" applyFont="1" applyBorder="1" applyAlignment="1">
      <alignment horizontal="justify" vertical="center"/>
    </xf>
    <xf numFmtId="0" fontId="17" fillId="0" borderId="46" xfId="2" applyFont="1" applyBorder="1" applyAlignment="1">
      <alignment vertical="center"/>
    </xf>
    <xf numFmtId="14" fontId="10" fillId="0" borderId="47" xfId="2" applyNumberFormat="1" applyFont="1" applyBorder="1"/>
    <xf numFmtId="0" fontId="21" fillId="0" borderId="48" xfId="2" applyFont="1" applyBorder="1"/>
    <xf numFmtId="0" fontId="8" fillId="0" borderId="39" xfId="2" applyFont="1" applyBorder="1" applyAlignment="1">
      <alignment horizontal="justify" vertical="center"/>
    </xf>
    <xf numFmtId="0" fontId="8" fillId="0" borderId="4" xfId="2" applyFont="1" applyBorder="1" applyAlignment="1">
      <alignment horizontal="center"/>
    </xf>
    <xf numFmtId="0" fontId="16" fillId="0" borderId="9" xfId="2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top" wrapText="1"/>
    </xf>
    <xf numFmtId="3" fontId="10" fillId="0" borderId="3" xfId="2" applyNumberFormat="1" applyFont="1" applyBorder="1" applyAlignment="1">
      <alignment horizontal="center"/>
    </xf>
    <xf numFmtId="3" fontId="10" fillId="0" borderId="5" xfId="2" applyNumberFormat="1" applyFont="1" applyBorder="1" applyAlignment="1">
      <alignment horizontal="center"/>
    </xf>
    <xf numFmtId="3" fontId="11" fillId="0" borderId="3" xfId="2" applyNumberFormat="1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21" fillId="0" borderId="45" xfId="2" applyFont="1" applyBorder="1" applyAlignment="1">
      <alignment horizontal="center"/>
    </xf>
    <xf numFmtId="0" fontId="8" fillId="0" borderId="49" xfId="2" applyFont="1" applyBorder="1" applyAlignment="1">
      <alignment horizontal="center" vertical="center"/>
    </xf>
    <xf numFmtId="0" fontId="8" fillId="0" borderId="4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justify" vertical="center"/>
    </xf>
    <xf numFmtId="0" fontId="8" fillId="0" borderId="3" xfId="2" applyFont="1" applyBorder="1" applyAlignment="1">
      <alignment horizontal="center"/>
    </xf>
    <xf numFmtId="0" fontId="17" fillId="0" borderId="14" xfId="2" applyFont="1" applyBorder="1" applyAlignment="1">
      <alignment vertical="center"/>
    </xf>
    <xf numFmtId="14" fontId="10" fillId="0" borderId="44" xfId="2" applyNumberFormat="1" applyFont="1" applyBorder="1"/>
    <xf numFmtId="0" fontId="21" fillId="0" borderId="43" xfId="2" applyFont="1" applyBorder="1"/>
    <xf numFmtId="0" fontId="8" fillId="0" borderId="18" xfId="2" applyFont="1" applyBorder="1" applyAlignment="1">
      <alignment horizontal="justify" vertical="center"/>
    </xf>
    <xf numFmtId="0" fontId="2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7" fillId="0" borderId="47" xfId="2" applyFont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top" wrapText="1"/>
    </xf>
    <xf numFmtId="0" fontId="9" fillId="0" borderId="5" xfId="2" applyFont="1" applyBorder="1" applyAlignment="1">
      <alignment vertical="top" wrapText="1"/>
    </xf>
    <xf numFmtId="0" fontId="23" fillId="0" borderId="11" xfId="2" applyFont="1" applyBorder="1"/>
    <xf numFmtId="3" fontId="10" fillId="0" borderId="4" xfId="2" applyNumberFormat="1" applyFont="1" applyBorder="1" applyAlignment="1">
      <alignment horizontal="center"/>
    </xf>
    <xf numFmtId="3" fontId="11" fillId="0" borderId="4" xfId="2" applyNumberFormat="1" applyFont="1" applyBorder="1" applyAlignment="1">
      <alignment horizontal="center"/>
    </xf>
    <xf numFmtId="0" fontId="8" fillId="0" borderId="14" xfId="2" applyFont="1" applyBorder="1"/>
    <xf numFmtId="0" fontId="17" fillId="0" borderId="44" xfId="2" applyFont="1" applyBorder="1" applyAlignment="1">
      <alignment vertical="center"/>
    </xf>
    <xf numFmtId="3" fontId="10" fillId="0" borderId="6" xfId="2" applyNumberFormat="1" applyFont="1" applyBorder="1" applyAlignment="1">
      <alignment horizontal="center"/>
    </xf>
    <xf numFmtId="0" fontId="21" fillId="0" borderId="34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40" xfId="2" applyFont="1" applyBorder="1"/>
    <xf numFmtId="0" fontId="8" fillId="0" borderId="15" xfId="2" applyFont="1" applyBorder="1" applyAlignment="1">
      <alignment horizontal="center" vertical="center"/>
    </xf>
    <xf numFmtId="0" fontId="8" fillId="0" borderId="11" xfId="2" applyFont="1" applyBorder="1"/>
    <xf numFmtId="0" fontId="17" fillId="0" borderId="19" xfId="2" applyFont="1" applyBorder="1" applyAlignment="1">
      <alignment vertical="center"/>
    </xf>
    <xf numFmtId="0" fontId="8" fillId="0" borderId="16" xfId="2" applyFont="1" applyBorder="1" applyAlignment="1">
      <alignment horizontal="center" vertical="top" wrapText="1"/>
    </xf>
    <xf numFmtId="0" fontId="8" fillId="0" borderId="36" xfId="2" applyFont="1" applyBorder="1" applyAlignment="1">
      <alignment horizontal="center" vertical="center"/>
    </xf>
    <xf numFmtId="0" fontId="8" fillId="0" borderId="17" xfId="2" applyFont="1" applyBorder="1" applyAlignment="1">
      <alignment horizontal="justify" vertical="center"/>
    </xf>
    <xf numFmtId="0" fontId="8" fillId="0" borderId="39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top" wrapText="1"/>
    </xf>
    <xf numFmtId="0" fontId="17" fillId="4" borderId="21" xfId="2" applyFont="1" applyFill="1" applyBorder="1"/>
    <xf numFmtId="0" fontId="16" fillId="0" borderId="50" xfId="2" applyFont="1" applyBorder="1" applyAlignment="1">
      <alignment horizontal="left"/>
    </xf>
    <xf numFmtId="0" fontId="16" fillId="0" borderId="46" xfId="2" applyFont="1" applyBorder="1" applyAlignment="1">
      <alignment horizontal="left"/>
    </xf>
    <xf numFmtId="0" fontId="16" fillId="0" borderId="47" xfId="2" applyFont="1" applyBorder="1" applyAlignment="1">
      <alignment horizontal="left"/>
    </xf>
    <xf numFmtId="0" fontId="16" fillId="0" borderId="48" xfId="2" applyFont="1" applyBorder="1" applyAlignment="1">
      <alignment horizontal="left"/>
    </xf>
    <xf numFmtId="0" fontId="9" fillId="0" borderId="29" xfId="2" applyFont="1" applyBorder="1" applyAlignment="1">
      <alignment horizontal="center"/>
    </xf>
    <xf numFmtId="0" fontId="16" fillId="0" borderId="1" xfId="2" applyFont="1" applyBorder="1"/>
    <xf numFmtId="1" fontId="21" fillId="0" borderId="1" xfId="2" applyNumberFormat="1" applyFont="1" applyBorder="1" applyAlignment="1">
      <alignment horizontal="center"/>
    </xf>
    <xf numFmtId="165" fontId="21" fillId="0" borderId="1" xfId="2" applyNumberFormat="1" applyFont="1" applyBorder="1" applyAlignment="1">
      <alignment horizontal="center"/>
    </xf>
    <xf numFmtId="166" fontId="21" fillId="0" borderId="1" xfId="2" applyNumberFormat="1" applyFont="1" applyBorder="1" applyAlignment="1">
      <alignment horizontal="center"/>
    </xf>
    <xf numFmtId="0" fontId="8" fillId="0" borderId="1" xfId="2" applyFont="1" applyBorder="1"/>
    <xf numFmtId="9" fontId="21" fillId="0" borderId="1" xfId="2" applyNumberFormat="1" applyFont="1" applyBorder="1" applyAlignment="1">
      <alignment horizontal="center"/>
    </xf>
    <xf numFmtId="0" fontId="9" fillId="0" borderId="39" xfId="2" applyFont="1" applyBorder="1" applyAlignment="1">
      <alignment horizontal="center"/>
    </xf>
    <xf numFmtId="0" fontId="17" fillId="0" borderId="13" xfId="2" applyFont="1" applyBorder="1" applyAlignment="1">
      <alignment vertical="center"/>
    </xf>
    <xf numFmtId="14" fontId="16" fillId="3" borderId="52" xfId="2" applyNumberFormat="1" applyFont="1" applyFill="1" applyBorder="1" applyProtection="1">
      <protection locked="0"/>
    </xf>
    <xf numFmtId="14" fontId="16" fillId="3" borderId="53" xfId="2" applyNumberFormat="1" applyFont="1" applyFill="1" applyBorder="1" applyProtection="1">
      <protection locked="0"/>
    </xf>
    <xf numFmtId="0" fontId="17" fillId="3" borderId="44" xfId="2" applyFont="1" applyFill="1" applyBorder="1" applyAlignment="1" applyProtection="1">
      <alignment horizontal="left"/>
      <protection locked="0"/>
    </xf>
    <xf numFmtId="0" fontId="17" fillId="3" borderId="43" xfId="2" applyFont="1" applyFill="1" applyBorder="1" applyAlignment="1" applyProtection="1">
      <alignment horizontal="left"/>
      <protection locked="0"/>
    </xf>
    <xf numFmtId="0" fontId="17" fillId="0" borderId="14" xfId="2" applyFont="1" applyBorder="1" applyAlignment="1">
      <alignment horizontal="left"/>
    </xf>
    <xf numFmtId="0" fontId="17" fillId="0" borderId="44" xfId="2" applyFont="1" applyBorder="1" applyAlignment="1">
      <alignment horizontal="left"/>
    </xf>
    <xf numFmtId="0" fontId="17" fillId="0" borderId="43" xfId="2" applyFont="1" applyBorder="1" applyAlignment="1">
      <alignment horizontal="left"/>
    </xf>
    <xf numFmtId="0" fontId="9" fillId="0" borderId="13" xfId="2" applyFont="1" applyBorder="1" applyAlignment="1">
      <alignment horizontal="center" vertical="center"/>
    </xf>
    <xf numFmtId="0" fontId="18" fillId="3" borderId="6" xfId="2" applyFont="1" applyFill="1" applyBorder="1"/>
    <xf numFmtId="0" fontId="8" fillId="3" borderId="7" xfId="2" applyFont="1" applyFill="1" applyBorder="1"/>
    <xf numFmtId="0" fontId="8" fillId="3" borderId="4" xfId="2" applyFont="1" applyFill="1" applyBorder="1"/>
    <xf numFmtId="165" fontId="17" fillId="0" borderId="17" xfId="2" applyNumberFormat="1" applyFont="1" applyBorder="1" applyAlignment="1">
      <alignment horizontal="center"/>
    </xf>
    <xf numFmtId="9" fontId="21" fillId="0" borderId="40" xfId="2" applyNumberFormat="1" applyFont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vertical="justify"/>
    </xf>
    <xf numFmtId="0" fontId="9" fillId="0" borderId="58" xfId="2" applyFont="1" applyBorder="1" applyAlignment="1">
      <alignment horizontal="center" vertical="center"/>
    </xf>
    <xf numFmtId="0" fontId="16" fillId="3" borderId="15" xfId="2" applyFont="1" applyFill="1" applyBorder="1" applyAlignment="1" applyProtection="1">
      <alignment horizontal="center"/>
      <protection locked="0"/>
    </xf>
    <xf numFmtId="0" fontId="16" fillId="3" borderId="4" xfId="2" applyFont="1" applyFill="1" applyBorder="1" applyAlignment="1" applyProtection="1">
      <alignment horizontal="center"/>
      <protection locked="0"/>
    </xf>
    <xf numFmtId="0" fontId="16" fillId="3" borderId="57" xfId="2" applyFont="1" applyFill="1" applyBorder="1" applyAlignment="1" applyProtection="1">
      <alignment horizontal="center"/>
      <protection locked="0"/>
    </xf>
    <xf numFmtId="0" fontId="11" fillId="0" borderId="38" xfId="2" applyFont="1" applyBorder="1" applyAlignment="1">
      <alignment horizontal="center" vertical="center" wrapText="1"/>
    </xf>
    <xf numFmtId="0" fontId="23" fillId="0" borderId="0" xfId="2" applyFont="1" applyProtection="1">
      <protection locked="0"/>
    </xf>
    <xf numFmtId="0" fontId="21" fillId="0" borderId="0" xfId="2" applyFont="1" applyAlignment="1" applyProtection="1">
      <alignment horizontal="left"/>
      <protection locked="0"/>
    </xf>
    <xf numFmtId="0" fontId="9" fillId="0" borderId="36" xfId="2" applyFont="1" applyBorder="1" applyAlignment="1" applyProtection="1">
      <alignment horizontal="center"/>
      <protection locked="0"/>
    </xf>
    <xf numFmtId="14" fontId="17" fillId="3" borderId="44" xfId="2" applyNumberFormat="1" applyFont="1" applyFill="1" applyBorder="1" applyAlignment="1" applyProtection="1">
      <alignment horizontal="left"/>
      <protection locked="0"/>
    </xf>
    <xf numFmtId="16" fontId="17" fillId="3" borderId="19" xfId="2" applyNumberFormat="1" applyFont="1" applyFill="1" applyBorder="1" applyProtection="1">
      <protection locked="0"/>
    </xf>
    <xf numFmtId="16" fontId="17" fillId="3" borderId="44" xfId="2" applyNumberFormat="1" applyFont="1" applyFill="1" applyBorder="1" applyProtection="1">
      <protection locked="0"/>
    </xf>
    <xf numFmtId="0" fontId="17" fillId="3" borderId="44" xfId="2" applyFont="1" applyFill="1" applyBorder="1" applyProtection="1">
      <protection locked="0"/>
    </xf>
    <xf numFmtId="167" fontId="17" fillId="3" borderId="44" xfId="2" applyNumberFormat="1" applyFont="1" applyFill="1" applyBorder="1" applyProtection="1">
      <protection locked="0"/>
    </xf>
    <xf numFmtId="0" fontId="10" fillId="0" borderId="12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 applyProtection="1">
      <alignment horizontal="center" vertical="center"/>
      <protection locked="0"/>
    </xf>
    <xf numFmtId="165" fontId="30" fillId="0" borderId="40" xfId="2" applyNumberFormat="1" applyFont="1" applyBorder="1" applyAlignment="1" applyProtection="1">
      <alignment horizontal="center" vertical="center"/>
      <protection locked="0"/>
    </xf>
    <xf numFmtId="165" fontId="30" fillId="0" borderId="12" xfId="2" applyNumberFormat="1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>
      <alignment horizontal="center" vertical="center"/>
    </xf>
    <xf numFmtId="165" fontId="30" fillId="0" borderId="13" xfId="2" applyNumberFormat="1" applyFont="1" applyBorder="1" applyAlignment="1" applyProtection="1">
      <alignment horizontal="center" vertical="center"/>
      <protection locked="0"/>
    </xf>
    <xf numFmtId="165" fontId="30" fillId="0" borderId="11" xfId="2" applyNumberFormat="1" applyFont="1" applyBorder="1" applyAlignment="1" applyProtection="1">
      <alignment horizontal="center" vertical="center"/>
      <protection locked="0"/>
    </xf>
    <xf numFmtId="16" fontId="11" fillId="3" borderId="19" xfId="2" applyNumberFormat="1" applyFont="1" applyFill="1" applyBorder="1" applyProtection="1">
      <protection locked="0"/>
    </xf>
    <xf numFmtId="16" fontId="11" fillId="3" borderId="44" xfId="2" applyNumberFormat="1" applyFont="1" applyFill="1" applyBorder="1" applyProtection="1">
      <protection locked="0"/>
    </xf>
    <xf numFmtId="0" fontId="11" fillId="3" borderId="44" xfId="2" applyFont="1" applyFill="1" applyBorder="1" applyProtection="1">
      <protection locked="0"/>
    </xf>
    <xf numFmtId="167" fontId="11" fillId="3" borderId="44" xfId="2" applyNumberFormat="1" applyFont="1" applyFill="1" applyBorder="1" applyProtection="1">
      <protection locked="0"/>
    </xf>
    <xf numFmtId="0" fontId="11" fillId="3" borderId="44" xfId="2" applyFont="1" applyFill="1" applyBorder="1" applyAlignment="1" applyProtection="1">
      <alignment horizontal="left"/>
      <protection locked="0"/>
    </xf>
    <xf numFmtId="14" fontId="11" fillId="3" borderId="44" xfId="2" applyNumberFormat="1" applyFont="1" applyFill="1" applyBorder="1" applyAlignment="1" applyProtection="1">
      <alignment horizontal="left"/>
      <protection locked="0"/>
    </xf>
    <xf numFmtId="0" fontId="11" fillId="3" borderId="43" xfId="2" applyFont="1" applyFill="1" applyBorder="1" applyAlignment="1" applyProtection="1">
      <alignment horizontal="left"/>
      <protection locked="0"/>
    </xf>
    <xf numFmtId="3" fontId="16" fillId="0" borderId="2" xfId="2" applyNumberFormat="1" applyFont="1" applyBorder="1" applyAlignment="1">
      <alignment horizontal="centerContinuous"/>
    </xf>
    <xf numFmtId="3" fontId="16" fillId="0" borderId="29" xfId="2" applyNumberFormat="1" applyFont="1" applyBorder="1" applyAlignment="1">
      <alignment horizontal="centerContinuous"/>
    </xf>
    <xf numFmtId="3" fontId="16" fillId="0" borderId="36" xfId="2" applyNumberFormat="1" applyFont="1" applyBorder="1" applyAlignment="1">
      <alignment horizontal="centerContinuous"/>
    </xf>
    <xf numFmtId="0" fontId="17" fillId="0" borderId="40" xfId="2" applyFont="1" applyBorder="1" applyAlignment="1">
      <alignment horizontal="left"/>
    </xf>
    <xf numFmtId="0" fontId="16" fillId="0" borderId="48" xfId="2" applyFont="1" applyBorder="1" applyAlignment="1" applyProtection="1">
      <alignment horizontal="left"/>
      <protection locked="0"/>
    </xf>
    <xf numFmtId="0" fontId="31" fillId="9" borderId="0" xfId="2" applyFont="1" applyFill="1"/>
    <xf numFmtId="0" fontId="32" fillId="9" borderId="0" xfId="2" applyFont="1" applyFill="1"/>
    <xf numFmtId="0" fontId="33" fillId="10" borderId="0" xfId="2" applyFont="1" applyFill="1"/>
    <xf numFmtId="0" fontId="34" fillId="10" borderId="0" xfId="2" applyFont="1" applyFill="1"/>
    <xf numFmtId="0" fontId="17" fillId="0" borderId="36" xfId="2" applyFont="1" applyBorder="1" applyAlignment="1" applyProtection="1">
      <alignment horizontal="center"/>
      <protection locked="0"/>
    </xf>
    <xf numFmtId="0" fontId="16" fillId="11" borderId="0" xfId="2" applyFont="1" applyFill="1"/>
    <xf numFmtId="0" fontId="26" fillId="11" borderId="0" xfId="2" applyFont="1" applyFill="1"/>
    <xf numFmtId="0" fontId="2" fillId="11" borderId="0" xfId="2" applyFill="1"/>
    <xf numFmtId="0" fontId="10" fillId="12" borderId="25" xfId="2" applyFont="1" applyFill="1" applyBorder="1" applyAlignment="1" applyProtection="1">
      <alignment horizontal="center" vertical="center"/>
      <protection locked="0"/>
    </xf>
    <xf numFmtId="165" fontId="30" fillId="12" borderId="40" xfId="2" applyNumberFormat="1" applyFont="1" applyFill="1" applyBorder="1" applyAlignment="1" applyProtection="1">
      <alignment horizontal="center" vertical="center"/>
      <protection locked="0"/>
    </xf>
    <xf numFmtId="165" fontId="30" fillId="12" borderId="11" xfId="2" applyNumberFormat="1" applyFont="1" applyFill="1" applyBorder="1" applyAlignment="1" applyProtection="1">
      <alignment horizontal="center" vertical="center"/>
      <protection locked="0"/>
    </xf>
    <xf numFmtId="165" fontId="30" fillId="12" borderId="13" xfId="2" applyNumberFormat="1" applyFont="1" applyFill="1" applyBorder="1" applyAlignment="1" applyProtection="1">
      <alignment horizontal="center" vertical="center"/>
      <protection locked="0"/>
    </xf>
    <xf numFmtId="0" fontId="9" fillId="10" borderId="36" xfId="2" applyFont="1" applyFill="1" applyBorder="1" applyAlignment="1" applyProtection="1">
      <alignment horizontal="center"/>
      <protection locked="0"/>
    </xf>
    <xf numFmtId="0" fontId="16" fillId="13" borderId="51" xfId="2" applyFont="1" applyFill="1" applyBorder="1" applyAlignment="1" applyProtection="1">
      <alignment horizontal="left"/>
      <protection locked="0"/>
    </xf>
    <xf numFmtId="0" fontId="33" fillId="13" borderId="30" xfId="2" applyFont="1" applyFill="1" applyBorder="1" applyAlignment="1" applyProtection="1">
      <alignment horizontal="left" vertical="center" wrapText="1"/>
      <protection locked="0"/>
    </xf>
    <xf numFmtId="0" fontId="31" fillId="13" borderId="0" xfId="2" applyFont="1" applyFill="1" applyAlignment="1" applyProtection="1">
      <alignment horizontal="left" vertical="center" wrapText="1"/>
      <protection locked="0"/>
    </xf>
    <xf numFmtId="0" fontId="16" fillId="0" borderId="28" xfId="2" applyFont="1" applyBorder="1" applyAlignment="1">
      <alignment vertical="top"/>
    </xf>
    <xf numFmtId="0" fontId="16" fillId="0" borderId="46" xfId="2" applyFont="1" applyBorder="1"/>
    <xf numFmtId="3" fontId="26" fillId="0" borderId="61" xfId="2" applyNumberFormat="1" applyFont="1" applyBorder="1" applyAlignment="1">
      <alignment horizontal="center"/>
    </xf>
    <xf numFmtId="3" fontId="26" fillId="0" borderId="10" xfId="2" applyNumberFormat="1" applyFont="1" applyBorder="1" applyAlignment="1">
      <alignment horizontal="center"/>
    </xf>
    <xf numFmtId="3" fontId="16" fillId="0" borderId="1" xfId="2" applyNumberFormat="1" applyFont="1" applyBorder="1" applyAlignment="1">
      <alignment horizontal="centerContinuous"/>
    </xf>
    <xf numFmtId="3" fontId="16" fillId="0" borderId="3" xfId="2" applyNumberFormat="1" applyFont="1" applyBorder="1" applyAlignment="1">
      <alignment horizontal="centerContinuous"/>
    </xf>
    <xf numFmtId="3" fontId="16" fillId="0" borderId="5" xfId="2" applyNumberFormat="1" applyFont="1" applyBorder="1" applyAlignment="1">
      <alignment horizontal="centerContinuous"/>
    </xf>
    <xf numFmtId="3" fontId="16" fillId="0" borderId="8" xfId="2" applyNumberFormat="1" applyFont="1" applyBorder="1" applyAlignment="1">
      <alignment horizontal="centerContinuous"/>
    </xf>
    <xf numFmtId="3" fontId="16" fillId="0" borderId="31" xfId="2" applyNumberFormat="1" applyFont="1" applyBorder="1" applyAlignment="1">
      <alignment horizontal="centerContinuous"/>
    </xf>
    <xf numFmtId="3" fontId="16" fillId="0" borderId="45" xfId="2" applyNumberFormat="1" applyFont="1" applyBorder="1" applyAlignment="1">
      <alignment horizontal="centerContinuous"/>
    </xf>
    <xf numFmtId="3" fontId="16" fillId="0" borderId="46" xfId="2" applyNumberFormat="1" applyFont="1" applyBorder="1" applyAlignment="1">
      <alignment horizontal="center" vertical="center"/>
    </xf>
    <xf numFmtId="3" fontId="16" fillId="0" borderId="47" xfId="2" applyNumberFormat="1" applyFont="1" applyBorder="1" applyAlignment="1">
      <alignment horizontal="center" vertical="center"/>
    </xf>
    <xf numFmtId="3" fontId="16" fillId="0" borderId="48" xfId="2" applyNumberFormat="1" applyFont="1" applyBorder="1" applyAlignment="1">
      <alignment horizontal="center" vertical="center"/>
    </xf>
    <xf numFmtId="3" fontId="26" fillId="0" borderId="52" xfId="2" applyNumberFormat="1" applyFont="1" applyBorder="1" applyAlignment="1">
      <alignment horizontal="center"/>
    </xf>
    <xf numFmtId="3" fontId="17" fillId="0" borderId="69" xfId="2" applyNumberFormat="1" applyFont="1" applyBorder="1" applyAlignment="1">
      <alignment horizontal="center"/>
    </xf>
    <xf numFmtId="3" fontId="17" fillId="0" borderId="70" xfId="2" applyNumberFormat="1" applyFont="1" applyBorder="1" applyAlignment="1">
      <alignment horizontal="center"/>
    </xf>
    <xf numFmtId="0" fontId="16" fillId="0" borderId="40" xfId="2" applyFont="1" applyBorder="1" applyAlignment="1">
      <alignment horizontal="left" vertical="justify"/>
    </xf>
    <xf numFmtId="0" fontId="27" fillId="0" borderId="13" xfId="2" applyFont="1" applyBorder="1" applyAlignment="1">
      <alignment horizontal="center"/>
    </xf>
    <xf numFmtId="0" fontId="16" fillId="0" borderId="17" xfId="2" applyFont="1" applyBorder="1" applyAlignment="1">
      <alignment horizontal="center" vertical="top"/>
    </xf>
    <xf numFmtId="0" fontId="16" fillId="0" borderId="49" xfId="2" applyFont="1" applyBorder="1" applyAlignment="1">
      <alignment horizontal="center" vertical="top"/>
    </xf>
    <xf numFmtId="0" fontId="16" fillId="0" borderId="18" xfId="2" applyFont="1" applyBorder="1" applyAlignment="1">
      <alignment horizontal="center" vertical="top"/>
    </xf>
    <xf numFmtId="0" fontId="25" fillId="0" borderId="27" xfId="2" applyFont="1" applyBorder="1" applyAlignment="1">
      <alignment horizontal="justify" vertical="top"/>
    </xf>
    <xf numFmtId="165" fontId="26" fillId="0" borderId="61" xfId="2" applyNumberFormat="1" applyFont="1" applyBorder="1" applyAlignment="1">
      <alignment horizontal="center"/>
    </xf>
    <xf numFmtId="3" fontId="26" fillId="0" borderId="52" xfId="2" applyNumberFormat="1" applyFont="1" applyBorder="1" applyAlignment="1">
      <alignment horizontal="center" vertical="center"/>
    </xf>
    <xf numFmtId="1" fontId="26" fillId="0" borderId="52" xfId="2" applyNumberFormat="1" applyFont="1" applyBorder="1" applyAlignment="1">
      <alignment horizontal="center" vertical="center"/>
    </xf>
    <xf numFmtId="1" fontId="26" fillId="0" borderId="10" xfId="2" applyNumberFormat="1" applyFont="1" applyBorder="1" applyAlignment="1">
      <alignment horizontal="center" vertical="center"/>
    </xf>
    <xf numFmtId="3" fontId="16" fillId="0" borderId="2" xfId="2" applyNumberFormat="1" applyFont="1" applyBorder="1" applyAlignment="1">
      <alignment horizontal="center"/>
    </xf>
    <xf numFmtId="3" fontId="16" fillId="0" borderId="3" xfId="2" applyNumberFormat="1" applyFont="1" applyBorder="1" applyAlignment="1">
      <alignment horizontal="center"/>
    </xf>
    <xf numFmtId="1" fontId="16" fillId="0" borderId="3" xfId="2" applyNumberFormat="1" applyFont="1" applyBorder="1" applyAlignment="1">
      <alignment horizontal="center"/>
    </xf>
    <xf numFmtId="1" fontId="16" fillId="0" borderId="8" xfId="2" applyNumberFormat="1" applyFont="1" applyBorder="1" applyAlignment="1">
      <alignment horizontal="center"/>
    </xf>
    <xf numFmtId="0" fontId="16" fillId="0" borderId="14" xfId="2" applyFont="1" applyBorder="1" applyAlignment="1">
      <alignment horizontal="left" vertical="center"/>
    </xf>
    <xf numFmtId="1" fontId="16" fillId="0" borderId="39" xfId="2" applyNumberFormat="1" applyFont="1" applyBorder="1" applyAlignment="1">
      <alignment horizontal="center"/>
    </xf>
    <xf numFmtId="1" fontId="16" fillId="0" borderId="29" xfId="2" applyNumberFormat="1" applyFont="1" applyBorder="1" applyAlignment="1">
      <alignment horizontal="center"/>
    </xf>
    <xf numFmtId="1" fontId="16" fillId="0" borderId="35" xfId="2" applyNumberFormat="1" applyFont="1" applyBorder="1" applyAlignment="1">
      <alignment horizontal="center"/>
    </xf>
    <xf numFmtId="1" fontId="26" fillId="0" borderId="14" xfId="2" applyNumberFormat="1" applyFont="1" applyBorder="1" applyAlignment="1">
      <alignment horizontal="center"/>
    </xf>
    <xf numFmtId="0" fontId="16" fillId="0" borderId="44" xfId="2" applyFont="1" applyBorder="1" applyAlignment="1">
      <alignment horizontal="left" vertical="center"/>
    </xf>
    <xf numFmtId="165" fontId="16" fillId="0" borderId="4" xfId="2" applyNumberFormat="1" applyFont="1" applyBorder="1" applyAlignment="1">
      <alignment horizontal="center"/>
    </xf>
    <xf numFmtId="165" fontId="16" fillId="0" borderId="1" xfId="2" applyNumberFormat="1" applyFont="1" applyBorder="1" applyAlignment="1">
      <alignment horizontal="center"/>
    </xf>
    <xf numFmtId="165" fontId="16" fillId="0" borderId="6" xfId="2" applyNumberFormat="1" applyFont="1" applyBorder="1" applyAlignment="1">
      <alignment horizontal="center"/>
    </xf>
    <xf numFmtId="165" fontId="26" fillId="0" borderId="44" xfId="2" applyNumberFormat="1" applyFont="1" applyBorder="1" applyAlignment="1">
      <alignment horizontal="center"/>
    </xf>
    <xf numFmtId="2" fontId="16" fillId="0" borderId="44" xfId="2" applyNumberFormat="1" applyFont="1" applyBorder="1" applyAlignment="1">
      <alignment horizontal="left" vertical="center"/>
    </xf>
    <xf numFmtId="2" fontId="16" fillId="0" borderId="4" xfId="2" applyNumberFormat="1" applyFont="1" applyBorder="1" applyAlignment="1">
      <alignment horizontal="center"/>
    </xf>
    <xf numFmtId="2" fontId="16" fillId="0" borderId="1" xfId="2" applyNumberFormat="1" applyFont="1" applyBorder="1" applyAlignment="1">
      <alignment horizontal="center"/>
    </xf>
    <xf numFmtId="2" fontId="16" fillId="0" borderId="6" xfId="2" applyNumberFormat="1" applyFont="1" applyBorder="1" applyAlignment="1">
      <alignment horizontal="center"/>
    </xf>
    <xf numFmtId="2" fontId="26" fillId="0" borderId="44" xfId="2" applyNumberFormat="1" applyFont="1" applyBorder="1" applyAlignment="1">
      <alignment horizontal="center"/>
    </xf>
    <xf numFmtId="0" fontId="16" fillId="0" borderId="43" xfId="2" applyFont="1" applyBorder="1" applyAlignment="1">
      <alignment horizontal="left" vertical="center"/>
    </xf>
    <xf numFmtId="9" fontId="16" fillId="0" borderId="9" xfId="2" applyNumberFormat="1" applyFont="1" applyBorder="1" applyAlignment="1">
      <alignment horizontal="center"/>
    </xf>
    <xf numFmtId="9" fontId="16" fillId="0" borderId="31" xfId="2" applyNumberFormat="1" applyFont="1" applyBorder="1" applyAlignment="1">
      <alignment horizontal="center"/>
    </xf>
    <xf numFmtId="9" fontId="16" fillId="0" borderId="34" xfId="2" applyNumberFormat="1" applyFont="1" applyBorder="1" applyAlignment="1">
      <alignment horizontal="center"/>
    </xf>
    <xf numFmtId="9" fontId="26" fillId="0" borderId="43" xfId="2" applyNumberFormat="1" applyFont="1" applyBorder="1" applyAlignment="1">
      <alignment horizontal="center"/>
    </xf>
    <xf numFmtId="0" fontId="26" fillId="0" borderId="54" xfId="2" applyFont="1" applyBorder="1"/>
    <xf numFmtId="0" fontId="8" fillId="0" borderId="29" xfId="2" applyFont="1" applyBorder="1" applyAlignment="1" applyProtection="1">
      <alignment horizontal="center" vertical="center"/>
      <protection locked="0"/>
    </xf>
    <xf numFmtId="0" fontId="8" fillId="0" borderId="49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16" fillId="0" borderId="1" xfId="0" applyFont="1" applyBorder="1"/>
    <xf numFmtId="0" fontId="30" fillId="0" borderId="11" xfId="2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>
      <alignment horizontal="centerContinuous"/>
    </xf>
    <xf numFmtId="165" fontId="16" fillId="0" borderId="36" xfId="2" applyNumberFormat="1" applyFont="1" applyBorder="1" applyAlignment="1">
      <alignment horizontal="centerContinuous"/>
    </xf>
    <xf numFmtId="165" fontId="17" fillId="0" borderId="3" xfId="3" applyNumberFormat="1" applyFont="1" applyFill="1" applyBorder="1" applyAlignment="1" applyProtection="1">
      <alignment horizontal="center"/>
    </xf>
    <xf numFmtId="165" fontId="16" fillId="0" borderId="1" xfId="2" applyNumberFormat="1" applyFont="1" applyBorder="1" applyAlignment="1">
      <alignment horizontal="centerContinuous"/>
    </xf>
    <xf numFmtId="165" fontId="16" fillId="0" borderId="5" xfId="2" applyNumberFormat="1" applyFont="1" applyBorder="1" applyAlignment="1">
      <alignment horizontal="centerContinuous"/>
    </xf>
    <xf numFmtId="165" fontId="26" fillId="0" borderId="52" xfId="3" applyNumberFormat="1" applyFont="1" applyFill="1" applyBorder="1" applyAlignment="1" applyProtection="1">
      <alignment horizontal="center"/>
    </xf>
    <xf numFmtId="165" fontId="17" fillId="0" borderId="8" xfId="3" applyNumberFormat="1" applyFont="1" applyFill="1" applyBorder="1" applyAlignment="1" applyProtection="1">
      <alignment horizontal="center"/>
    </xf>
    <xf numFmtId="165" fontId="16" fillId="0" borderId="31" xfId="2" applyNumberFormat="1" applyFont="1" applyBorder="1" applyAlignment="1">
      <alignment horizontal="centerContinuous"/>
    </xf>
    <xf numFmtId="165" fontId="16" fillId="0" borderId="45" xfId="2" applyNumberFormat="1" applyFont="1" applyBorder="1" applyAlignment="1">
      <alignment horizontal="centerContinuous"/>
    </xf>
    <xf numFmtId="165" fontId="26" fillId="0" borderId="53" xfId="3" applyNumberFormat="1" applyFont="1" applyFill="1" applyBorder="1" applyAlignment="1" applyProtection="1">
      <alignment horizontal="center"/>
    </xf>
    <xf numFmtId="165" fontId="33" fillId="10" borderId="71" xfId="2" applyNumberFormat="1" applyFont="1" applyFill="1" applyBorder="1" applyAlignment="1">
      <alignment horizontal="center"/>
    </xf>
    <xf numFmtId="165" fontId="35" fillId="10" borderId="17" xfId="2" applyNumberFormat="1" applyFont="1" applyFill="1" applyBorder="1" applyAlignment="1">
      <alignment horizontal="centerContinuous"/>
    </xf>
    <xf numFmtId="165" fontId="35" fillId="10" borderId="72" xfId="2" applyNumberFormat="1" applyFont="1" applyFill="1" applyBorder="1" applyAlignment="1">
      <alignment horizontal="centerContinuous"/>
    </xf>
    <xf numFmtId="165" fontId="35" fillId="10" borderId="49" xfId="2" applyNumberFormat="1" applyFont="1" applyFill="1" applyBorder="1" applyAlignment="1">
      <alignment horizontal="centerContinuous"/>
    </xf>
    <xf numFmtId="165" fontId="35" fillId="10" borderId="18" xfId="2" applyNumberFormat="1" applyFont="1" applyFill="1" applyBorder="1" applyAlignment="1">
      <alignment horizontal="centerContinuous"/>
    </xf>
    <xf numFmtId="165" fontId="35" fillId="10" borderId="15" xfId="2" applyNumberFormat="1" applyFont="1" applyFill="1" applyBorder="1" applyAlignment="1">
      <alignment horizontal="centerContinuous"/>
    </xf>
    <xf numFmtId="165" fontId="33" fillId="10" borderId="11" xfId="2" applyNumberFormat="1" applyFont="1" applyFill="1" applyBorder="1" applyAlignment="1">
      <alignment horizontal="center"/>
    </xf>
    <xf numFmtId="165" fontId="31" fillId="9" borderId="12" xfId="2" applyNumberFormat="1" applyFont="1" applyFill="1" applyBorder="1" applyAlignment="1">
      <alignment horizontal="center"/>
    </xf>
    <xf numFmtId="165" fontId="36" fillId="9" borderId="2" xfId="2" applyNumberFormat="1" applyFont="1" applyFill="1" applyBorder="1" applyAlignment="1">
      <alignment horizontal="centerContinuous"/>
    </xf>
    <xf numFmtId="165" fontId="36" fillId="9" borderId="46" xfId="2" applyNumberFormat="1" applyFont="1" applyFill="1" applyBorder="1" applyAlignment="1">
      <alignment horizontal="centerContinuous"/>
    </xf>
    <xf numFmtId="165" fontId="36" fillId="9" borderId="29" xfId="2" applyNumberFormat="1" applyFont="1" applyFill="1" applyBorder="1" applyAlignment="1">
      <alignment horizontal="centerContinuous"/>
    </xf>
    <xf numFmtId="165" fontId="36" fillId="9" borderId="36" xfId="2" applyNumberFormat="1" applyFont="1" applyFill="1" applyBorder="1" applyAlignment="1">
      <alignment horizontal="centerContinuous"/>
    </xf>
    <xf numFmtId="165" fontId="36" fillId="9" borderId="39" xfId="2" applyNumberFormat="1" applyFont="1" applyFill="1" applyBorder="1" applyAlignment="1">
      <alignment horizontal="centerContinuous"/>
    </xf>
    <xf numFmtId="165" fontId="31" fillId="9" borderId="11" xfId="2" applyNumberFormat="1" applyFont="1" applyFill="1" applyBorder="1" applyAlignment="1">
      <alignment horizontal="center"/>
    </xf>
    <xf numFmtId="0" fontId="33" fillId="0" borderId="0" xfId="2" applyFont="1"/>
    <xf numFmtId="0" fontId="31" fillId="0" borderId="0" xfId="2" applyFont="1"/>
    <xf numFmtId="0" fontId="17" fillId="0" borderId="0" xfId="0" applyFont="1" applyAlignment="1">
      <alignment horizontal="left" vertical="top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justify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16" fillId="7" borderId="42" xfId="0" applyFont="1" applyFill="1" applyBorder="1" applyAlignment="1">
      <alignment horizontal="left" vertical="justify" wrapText="1"/>
    </xf>
    <xf numFmtId="0" fontId="16" fillId="7" borderId="56" xfId="0" applyFont="1" applyFill="1" applyBorder="1" applyAlignment="1">
      <alignment horizontal="left" vertical="justify" wrapText="1"/>
    </xf>
    <xf numFmtId="0" fontId="16" fillId="7" borderId="57" xfId="0" applyFont="1" applyFill="1" applyBorder="1" applyAlignment="1">
      <alignment horizontal="left" vertical="justify" wrapText="1"/>
    </xf>
    <xf numFmtId="0" fontId="15" fillId="4" borderId="0" xfId="0" applyFont="1" applyFill="1" applyAlignment="1">
      <alignment horizontal="left"/>
    </xf>
    <xf numFmtId="0" fontId="17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16" fillId="9" borderId="28" xfId="0" applyFont="1" applyFill="1" applyBorder="1" applyAlignment="1">
      <alignment horizontal="left" wrapText="1"/>
    </xf>
    <xf numFmtId="0" fontId="16" fillId="9" borderId="0" xfId="0" applyFont="1" applyFill="1" applyAlignment="1">
      <alignment horizontal="left" wrapText="1"/>
    </xf>
    <xf numFmtId="0" fontId="16" fillId="9" borderId="0" xfId="0" applyFont="1" applyFill="1"/>
    <xf numFmtId="0" fontId="16" fillId="9" borderId="28" xfId="0" applyFont="1" applyFill="1" applyBorder="1" applyAlignment="1">
      <alignment horizontal="left"/>
    </xf>
    <xf numFmtId="0" fontId="16" fillId="9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7" fillId="6" borderId="0" xfId="0" applyFont="1" applyFill="1" applyAlignment="1">
      <alignment horizontal="left"/>
    </xf>
    <xf numFmtId="0" fontId="16" fillId="0" borderId="0" xfId="0" applyFont="1" applyAlignment="1">
      <alignment horizontal="left" vertical="justify"/>
    </xf>
    <xf numFmtId="0" fontId="17" fillId="0" borderId="0" xfId="0" applyFont="1" applyAlignment="1">
      <alignment horizontal="left" vertical="justify"/>
    </xf>
    <xf numFmtId="0" fontId="14" fillId="3" borderId="0" xfId="0" applyFont="1" applyFill="1" applyAlignment="1">
      <alignment horizontal="left" vertical="justify"/>
    </xf>
    <xf numFmtId="0" fontId="17" fillId="6" borderId="0" xfId="0" applyFont="1" applyFill="1" applyAlignment="1">
      <alignment horizontal="left" vertical="justify"/>
    </xf>
    <xf numFmtId="0" fontId="14" fillId="0" borderId="0" xfId="0" applyFont="1" applyAlignment="1">
      <alignment horizontal="center" vertical="justify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justify"/>
    </xf>
    <xf numFmtId="0" fontId="16" fillId="6" borderId="0" xfId="0" applyFont="1" applyFill="1" applyAlignment="1">
      <alignment horizontal="left" vertical="justify"/>
    </xf>
    <xf numFmtId="0" fontId="16" fillId="9" borderId="28" xfId="0" applyFont="1" applyFill="1" applyBorder="1"/>
    <xf numFmtId="0" fontId="14" fillId="0" borderId="0" xfId="0" applyFont="1" applyAlignment="1">
      <alignment horizontal="left" vertical="top"/>
    </xf>
    <xf numFmtId="0" fontId="16" fillId="6" borderId="0" xfId="0" applyFont="1" applyFill="1" applyAlignment="1">
      <alignment horizontal="left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1" fillId="11" borderId="0" xfId="0" applyFont="1" applyFill="1" applyAlignment="1">
      <alignment horizontal="left"/>
    </xf>
    <xf numFmtId="0" fontId="17" fillId="11" borderId="0" xfId="0" applyFont="1" applyFill="1" applyAlignment="1">
      <alignment horizontal="left"/>
    </xf>
    <xf numFmtId="0" fontId="25" fillId="0" borderId="38" xfId="2" applyFont="1" applyBorder="1" applyAlignment="1">
      <alignment horizontal="center" vertical="center"/>
    </xf>
    <xf numFmtId="0" fontId="25" fillId="0" borderId="59" xfId="2" applyFont="1" applyBorder="1" applyAlignment="1">
      <alignment horizontal="center" vertical="center"/>
    </xf>
    <xf numFmtId="0" fontId="18" fillId="0" borderId="0" xfId="2" applyFont="1" applyAlignment="1">
      <alignment horizontal="left"/>
    </xf>
    <xf numFmtId="0" fontId="17" fillId="0" borderId="40" xfId="2" applyFont="1" applyBorder="1" applyAlignment="1">
      <alignment horizontal="center"/>
    </xf>
    <xf numFmtId="0" fontId="17" fillId="0" borderId="26" xfId="2" applyFont="1" applyBorder="1" applyAlignment="1">
      <alignment horizontal="center"/>
    </xf>
    <xf numFmtId="3" fontId="16" fillId="0" borderId="25" xfId="2" applyNumberFormat="1" applyFont="1" applyBorder="1" applyAlignment="1">
      <alignment horizontal="center"/>
    </xf>
    <xf numFmtId="0" fontId="16" fillId="0" borderId="13" xfId="2" applyFont="1" applyBorder="1" applyAlignment="1">
      <alignment horizontal="center"/>
    </xf>
    <xf numFmtId="0" fontId="26" fillId="5" borderId="0" xfId="2" applyFont="1" applyFill="1" applyAlignment="1">
      <alignment horizontal="left"/>
    </xf>
    <xf numFmtId="0" fontId="26" fillId="8" borderId="40" xfId="2" applyFont="1" applyFill="1" applyBorder="1" applyAlignment="1">
      <alignment horizontal="left"/>
    </xf>
    <xf numFmtId="0" fontId="26" fillId="8" borderId="13" xfId="2" applyFont="1" applyFill="1" applyBorder="1" applyAlignment="1">
      <alignment horizontal="left"/>
    </xf>
    <xf numFmtId="0" fontId="17" fillId="0" borderId="60" xfId="2" applyFont="1" applyBorder="1" applyAlignment="1">
      <alignment horizontal="center"/>
    </xf>
    <xf numFmtId="0" fontId="17" fillId="0" borderId="61" xfId="2" applyFont="1" applyBorder="1" applyAlignment="1">
      <alignment horizontal="center"/>
    </xf>
    <xf numFmtId="9" fontId="17" fillId="0" borderId="7" xfId="2" applyNumberFormat="1" applyFont="1" applyBorder="1" applyAlignment="1">
      <alignment horizontal="center"/>
    </xf>
    <xf numFmtId="9" fontId="17" fillId="0" borderId="52" xfId="2" applyNumberFormat="1" applyFont="1" applyBorder="1" applyAlignment="1">
      <alignment horizontal="center"/>
    </xf>
    <xf numFmtId="3" fontId="17" fillId="0" borderId="33" xfId="2" applyNumberFormat="1" applyFont="1" applyBorder="1" applyAlignment="1">
      <alignment horizontal="center"/>
    </xf>
    <xf numFmtId="3" fontId="17" fillId="0" borderId="10" xfId="2" applyNumberFormat="1" applyFont="1" applyBorder="1" applyAlignment="1">
      <alignment horizontal="center"/>
    </xf>
    <xf numFmtId="0" fontId="25" fillId="0" borderId="6" xfId="2" applyFont="1" applyBorder="1" applyAlignment="1">
      <alignment horizontal="center"/>
    </xf>
    <xf numFmtId="0" fontId="25" fillId="0" borderId="4" xfId="2" applyFont="1" applyBorder="1" applyAlignment="1">
      <alignment horizontal="center"/>
    </xf>
    <xf numFmtId="0" fontId="21" fillId="4" borderId="12" xfId="2" applyFont="1" applyFill="1" applyBorder="1" applyAlignment="1">
      <alignment horizontal="left"/>
    </xf>
    <xf numFmtId="0" fontId="21" fillId="4" borderId="24" xfId="2" applyFont="1" applyFill="1" applyBorder="1" applyAlignment="1">
      <alignment horizontal="left"/>
    </xf>
    <xf numFmtId="0" fontId="21" fillId="4" borderId="27" xfId="2" applyFont="1" applyFill="1" applyBorder="1" applyAlignment="1">
      <alignment horizontal="left"/>
    </xf>
    <xf numFmtId="0" fontId="9" fillId="0" borderId="40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58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16" fillId="0" borderId="0" xfId="2" applyFont="1"/>
    <xf numFmtId="0" fontId="9" fillId="0" borderId="0" xfId="2" applyFont="1" applyAlignment="1">
      <alignment horizontal="center"/>
    </xf>
    <xf numFmtId="0" fontId="9" fillId="0" borderId="26" xfId="2" applyFont="1" applyBorder="1" applyAlignment="1">
      <alignment horizontal="center"/>
    </xf>
    <xf numFmtId="0" fontId="23" fillId="4" borderId="12" xfId="2" applyFont="1" applyFill="1" applyBorder="1" applyAlignment="1">
      <alignment horizontal="left"/>
    </xf>
    <xf numFmtId="0" fontId="23" fillId="4" borderId="24" xfId="2" applyFont="1" applyFill="1" applyBorder="1" applyAlignment="1">
      <alignment horizontal="left"/>
    </xf>
    <xf numFmtId="0" fontId="23" fillId="4" borderId="27" xfId="2" applyFont="1" applyFill="1" applyBorder="1" applyAlignment="1">
      <alignment horizontal="left"/>
    </xf>
    <xf numFmtId="0" fontId="23" fillId="4" borderId="40" xfId="2" applyFont="1" applyFill="1" applyBorder="1" applyAlignment="1">
      <alignment horizontal="left"/>
    </xf>
    <xf numFmtId="0" fontId="23" fillId="4" borderId="26" xfId="2" applyFont="1" applyFill="1" applyBorder="1" applyAlignment="1">
      <alignment horizontal="left"/>
    </xf>
    <xf numFmtId="0" fontId="23" fillId="4" borderId="13" xfId="2" applyFont="1" applyFill="1" applyBorder="1" applyAlignment="1">
      <alignment horizontal="left"/>
    </xf>
    <xf numFmtId="0" fontId="9" fillId="0" borderId="37" xfId="2" applyFont="1" applyBorder="1" applyAlignment="1">
      <alignment horizontal="center"/>
    </xf>
    <xf numFmtId="0" fontId="9" fillId="0" borderId="38" xfId="2" applyFont="1" applyBorder="1" applyAlignment="1">
      <alignment horizontal="center"/>
    </xf>
    <xf numFmtId="0" fontId="9" fillId="0" borderId="59" xfId="2" applyFont="1" applyBorder="1" applyAlignment="1">
      <alignment horizontal="center"/>
    </xf>
    <xf numFmtId="0" fontId="9" fillId="0" borderId="30" xfId="2" applyFont="1" applyBorder="1" applyAlignment="1">
      <alignment horizontal="center"/>
    </xf>
    <xf numFmtId="0" fontId="9" fillId="0" borderId="62" xfId="2" applyFont="1" applyBorder="1" applyAlignment="1">
      <alignment horizontal="center"/>
    </xf>
    <xf numFmtId="0" fontId="23" fillId="4" borderId="37" xfId="2" applyFont="1" applyFill="1" applyBorder="1" applyAlignment="1">
      <alignment horizontal="left"/>
    </xf>
    <xf numFmtId="0" fontId="22" fillId="4" borderId="38" xfId="2" applyFont="1" applyFill="1" applyBorder="1" applyAlignment="1">
      <alignment horizontal="left"/>
    </xf>
    <xf numFmtId="0" fontId="22" fillId="4" borderId="59" xfId="2" applyFont="1" applyFill="1" applyBorder="1" applyAlignment="1">
      <alignment horizontal="left"/>
    </xf>
    <xf numFmtId="0" fontId="22" fillId="4" borderId="26" xfId="2" applyFont="1" applyFill="1" applyBorder="1" applyAlignment="1">
      <alignment horizontal="left"/>
    </xf>
    <xf numFmtId="0" fontId="22" fillId="4" borderId="13" xfId="2" applyFont="1" applyFill="1" applyBorder="1" applyAlignment="1">
      <alignment horizontal="left"/>
    </xf>
    <xf numFmtId="0" fontId="8" fillId="0" borderId="1" xfId="2" applyFont="1" applyBorder="1" applyAlignment="1">
      <alignment horizontal="center"/>
    </xf>
    <xf numFmtId="0" fontId="9" fillId="0" borderId="21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0" fontId="8" fillId="0" borderId="1" xfId="2" applyFont="1" applyBorder="1" applyAlignment="1">
      <alignment horizontal="left"/>
    </xf>
    <xf numFmtId="9" fontId="17" fillId="0" borderId="1" xfId="2" applyNumberFormat="1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16" fillId="0" borderId="0" xfId="2" applyFont="1" applyAlignment="1">
      <alignment horizontal="left"/>
    </xf>
    <xf numFmtId="0" fontId="17" fillId="4" borderId="1" xfId="2" applyFont="1" applyFill="1" applyBorder="1" applyAlignment="1">
      <alignment horizontal="left"/>
    </xf>
    <xf numFmtId="3" fontId="9" fillId="0" borderId="6" xfId="2" applyNumberFormat="1" applyFont="1" applyBorder="1" applyAlignment="1">
      <alignment horizontal="center"/>
    </xf>
    <xf numFmtId="3" fontId="9" fillId="0" borderId="4" xfId="2" applyNumberFormat="1" applyFont="1" applyBorder="1" applyAlignment="1">
      <alignment horizontal="center"/>
    </xf>
    <xf numFmtId="0" fontId="21" fillId="4" borderId="1" xfId="2" applyFont="1" applyFill="1" applyBorder="1" applyAlignment="1">
      <alignment horizontal="left"/>
    </xf>
    <xf numFmtId="0" fontId="16" fillId="0" borderId="0" xfId="2" applyFont="1" applyAlignment="1">
      <alignment horizontal="center"/>
    </xf>
    <xf numFmtId="0" fontId="9" fillId="0" borderId="63" xfId="2" applyFont="1" applyBorder="1" applyAlignment="1">
      <alignment horizontal="center"/>
    </xf>
    <xf numFmtId="0" fontId="9" fillId="0" borderId="55" xfId="2" applyFont="1" applyBorder="1" applyAlignment="1">
      <alignment horizontal="center"/>
    </xf>
    <xf numFmtId="0" fontId="9" fillId="0" borderId="64" xfId="2" applyFont="1" applyBorder="1" applyAlignment="1">
      <alignment horizontal="center"/>
    </xf>
    <xf numFmtId="0" fontId="23" fillId="4" borderId="65" xfId="2" applyFont="1" applyFill="1" applyBorder="1" applyAlignment="1">
      <alignment horizontal="left"/>
    </xf>
    <xf numFmtId="0" fontId="23" fillId="4" borderId="55" xfId="2" applyFont="1" applyFill="1" applyBorder="1" applyAlignment="1">
      <alignment horizontal="left"/>
    </xf>
    <xf numFmtId="0" fontId="23" fillId="4" borderId="66" xfId="2" applyFont="1" applyFill="1" applyBorder="1" applyAlignment="1">
      <alignment horizontal="left"/>
    </xf>
    <xf numFmtId="0" fontId="9" fillId="0" borderId="17" xfId="2" applyFont="1" applyBorder="1" applyAlignment="1">
      <alignment horizontal="center"/>
    </xf>
    <xf numFmtId="0" fontId="9" fillId="0" borderId="49" xfId="2" applyFont="1" applyBorder="1" applyAlignment="1">
      <alignment horizontal="center"/>
    </xf>
    <xf numFmtId="0" fontId="9" fillId="0" borderId="18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9" fillId="0" borderId="54" xfId="2" applyFont="1" applyBorder="1" applyAlignment="1">
      <alignment horizontal="center"/>
    </xf>
    <xf numFmtId="164" fontId="21" fillId="4" borderId="42" xfId="1" applyFont="1" applyFill="1" applyBorder="1" applyAlignment="1">
      <alignment horizontal="left"/>
    </xf>
    <xf numFmtId="164" fontId="21" fillId="4" borderId="56" xfId="1" applyFont="1" applyFill="1" applyBorder="1" applyAlignment="1">
      <alignment horizontal="left"/>
    </xf>
    <xf numFmtId="164" fontId="21" fillId="4" borderId="57" xfId="1" applyFont="1" applyFill="1" applyBorder="1" applyAlignment="1">
      <alignment horizontal="left"/>
    </xf>
    <xf numFmtId="0" fontId="16" fillId="0" borderId="1" xfId="2" applyFont="1" applyBorder="1" applyAlignment="1">
      <alignment horizontal="left"/>
    </xf>
    <xf numFmtId="3" fontId="17" fillId="0" borderId="1" xfId="2" applyNumberFormat="1" applyFont="1" applyBorder="1" applyAlignment="1">
      <alignment horizontal="center"/>
    </xf>
    <xf numFmtId="0" fontId="16" fillId="3" borderId="42" xfId="2" applyFont="1" applyFill="1" applyBorder="1" applyAlignment="1" applyProtection="1">
      <alignment horizontal="justify" vertical="justify"/>
      <protection locked="0"/>
    </xf>
    <xf numFmtId="0" fontId="16" fillId="3" borderId="56" xfId="2" applyFont="1" applyFill="1" applyBorder="1" applyAlignment="1" applyProtection="1">
      <alignment horizontal="justify" vertical="justify"/>
      <protection locked="0"/>
    </xf>
    <xf numFmtId="0" fontId="16" fillId="3" borderId="57" xfId="2" applyFont="1" applyFill="1" applyBorder="1" applyAlignment="1" applyProtection="1">
      <alignment horizontal="justify" vertical="justify"/>
      <protection locked="0"/>
    </xf>
    <xf numFmtId="0" fontId="16" fillId="3" borderId="16" xfId="2" applyFont="1" applyFill="1" applyBorder="1" applyAlignment="1" applyProtection="1">
      <alignment horizontal="justify" vertical="justify"/>
      <protection locked="0"/>
    </xf>
    <xf numFmtId="0" fontId="16" fillId="3" borderId="41" xfId="2" applyFont="1" applyFill="1" applyBorder="1" applyAlignment="1" applyProtection="1">
      <alignment horizontal="justify" vertical="justify"/>
      <protection locked="0"/>
    </xf>
    <xf numFmtId="0" fontId="16" fillId="3" borderId="15" xfId="2" applyFont="1" applyFill="1" applyBorder="1" applyAlignment="1" applyProtection="1">
      <alignment horizontal="justify" vertical="justify"/>
      <protection locked="0"/>
    </xf>
    <xf numFmtId="0" fontId="21" fillId="4" borderId="6" xfId="2" applyFont="1" applyFill="1" applyBorder="1" applyAlignment="1">
      <alignment horizontal="left"/>
    </xf>
    <xf numFmtId="0" fontId="21" fillId="4" borderId="7" xfId="2" applyFont="1" applyFill="1" applyBorder="1" applyAlignment="1">
      <alignment horizontal="left"/>
    </xf>
    <xf numFmtId="0" fontId="21" fillId="4" borderId="4" xfId="2" applyFont="1" applyFill="1" applyBorder="1" applyAlignment="1">
      <alignment horizontal="left"/>
    </xf>
    <xf numFmtId="0" fontId="17" fillId="0" borderId="6" xfId="2" applyFont="1" applyBorder="1" applyAlignment="1">
      <alignment horizontal="left"/>
    </xf>
    <xf numFmtId="0" fontId="17" fillId="0" borderId="4" xfId="2" applyFont="1" applyBorder="1" applyAlignment="1">
      <alignment horizontal="left"/>
    </xf>
    <xf numFmtId="3" fontId="17" fillId="3" borderId="1" xfId="2" applyNumberFormat="1" applyFont="1" applyFill="1" applyBorder="1" applyAlignment="1" applyProtection="1">
      <alignment horizontal="center"/>
      <protection locked="0"/>
    </xf>
    <xf numFmtId="1" fontId="17" fillId="3" borderId="1" xfId="2" applyNumberFormat="1" applyFont="1" applyFill="1" applyBorder="1" applyAlignment="1" applyProtection="1">
      <alignment horizontal="center"/>
      <protection locked="0"/>
    </xf>
    <xf numFmtId="0" fontId="16" fillId="0" borderId="1" xfId="2" applyFont="1" applyBorder="1"/>
    <xf numFmtId="0" fontId="17" fillId="0" borderId="50" xfId="2" applyFont="1" applyBorder="1" applyAlignment="1">
      <alignment horizontal="center" vertical="center" wrapText="1"/>
    </xf>
    <xf numFmtId="0" fontId="17" fillId="0" borderId="68" xfId="2" applyFont="1" applyBorder="1" applyAlignment="1">
      <alignment horizontal="center" vertical="center" wrapText="1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21" fillId="0" borderId="40" xfId="2" applyFont="1" applyBorder="1"/>
    <xf numFmtId="0" fontId="21" fillId="0" borderId="13" xfId="2" applyFont="1" applyBorder="1"/>
    <xf numFmtId="0" fontId="9" fillId="0" borderId="60" xfId="2" applyFont="1" applyBorder="1" applyAlignment="1" applyProtection="1">
      <alignment horizontal="center"/>
      <protection locked="0"/>
    </xf>
    <xf numFmtId="0" fontId="9" fillId="0" borderId="61" xfId="2" applyFont="1" applyBorder="1" applyAlignment="1" applyProtection="1">
      <alignment horizontal="center"/>
      <protection locked="0"/>
    </xf>
    <xf numFmtId="9" fontId="17" fillId="2" borderId="7" xfId="2" applyNumberFormat="1" applyFont="1" applyFill="1" applyBorder="1" applyAlignment="1">
      <alignment horizontal="center"/>
    </xf>
    <xf numFmtId="9" fontId="17" fillId="2" borderId="52" xfId="2" applyNumberFormat="1" applyFont="1" applyFill="1" applyBorder="1" applyAlignment="1">
      <alignment horizontal="center"/>
    </xf>
    <xf numFmtId="0" fontId="21" fillId="3" borderId="6" xfId="2" applyFont="1" applyFill="1" applyBorder="1" applyAlignment="1" applyProtection="1">
      <alignment horizontal="left"/>
      <protection locked="0"/>
    </xf>
    <xf numFmtId="0" fontId="21" fillId="3" borderId="4" xfId="2" applyFont="1" applyFill="1" applyBorder="1" applyAlignment="1" applyProtection="1">
      <alignment horizontal="left"/>
      <protection locked="0"/>
    </xf>
    <xf numFmtId="0" fontId="23" fillId="3" borderId="6" xfId="2" applyFont="1" applyFill="1" applyBorder="1" applyAlignment="1" applyProtection="1">
      <alignment horizontal="left"/>
      <protection locked="0"/>
    </xf>
    <xf numFmtId="0" fontId="23" fillId="3" borderId="7" xfId="2" applyFont="1" applyFill="1" applyBorder="1" applyAlignment="1" applyProtection="1">
      <alignment horizontal="left"/>
      <protection locked="0"/>
    </xf>
    <xf numFmtId="0" fontId="23" fillId="3" borderId="4" xfId="2" applyFont="1" applyFill="1" applyBorder="1" applyAlignment="1" applyProtection="1">
      <alignment horizontal="left"/>
      <protection locked="0"/>
    </xf>
    <xf numFmtId="0" fontId="17" fillId="0" borderId="0" xfId="2" applyFont="1" applyAlignment="1">
      <alignment horizontal="left"/>
    </xf>
    <xf numFmtId="0" fontId="17" fillId="3" borderId="6" xfId="2" applyFont="1" applyFill="1" applyBorder="1" applyAlignment="1" applyProtection="1">
      <alignment horizontal="center"/>
      <protection locked="0"/>
    </xf>
    <xf numFmtId="0" fontId="17" fillId="3" borderId="4" xfId="2" applyFont="1" applyFill="1" applyBorder="1" applyAlignment="1" applyProtection="1">
      <alignment horizontal="center"/>
      <protection locked="0"/>
    </xf>
    <xf numFmtId="3" fontId="21" fillId="3" borderId="6" xfId="2" applyNumberFormat="1" applyFont="1" applyFill="1" applyBorder="1" applyAlignment="1" applyProtection="1">
      <alignment horizontal="center"/>
      <protection locked="0"/>
    </xf>
    <xf numFmtId="3" fontId="21" fillId="3" borderId="4" xfId="2" applyNumberFormat="1" applyFont="1" applyFill="1" applyBorder="1" applyAlignment="1" applyProtection="1">
      <alignment horizontal="center"/>
      <protection locked="0"/>
    </xf>
    <xf numFmtId="3" fontId="21" fillId="0" borderId="67" xfId="2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left"/>
    </xf>
    <xf numFmtId="0" fontId="22" fillId="0" borderId="0" xfId="2" applyFont="1" applyAlignment="1">
      <alignment horizontal="center"/>
    </xf>
    <xf numFmtId="0" fontId="21" fillId="3" borderId="7" xfId="2" applyFont="1" applyFill="1" applyBorder="1" applyAlignment="1" applyProtection="1">
      <alignment horizontal="left"/>
      <protection locked="0"/>
    </xf>
    <xf numFmtId="0" fontId="9" fillId="12" borderId="60" xfId="2" applyFont="1" applyFill="1" applyBorder="1" applyAlignment="1" applyProtection="1">
      <alignment horizontal="center"/>
      <protection locked="0"/>
    </xf>
    <xf numFmtId="0" fontId="9" fillId="12" borderId="61" xfId="2" applyFont="1" applyFill="1" applyBorder="1" applyAlignment="1" applyProtection="1">
      <alignment horizontal="center"/>
      <protection locked="0"/>
    </xf>
    <xf numFmtId="0" fontId="21" fillId="3" borderId="6" xfId="2" applyFont="1" applyFill="1" applyBorder="1" applyAlignment="1" applyProtection="1">
      <alignment horizontal="center"/>
      <protection locked="0"/>
    </xf>
    <xf numFmtId="0" fontId="21" fillId="3" borderId="4" xfId="2" applyFont="1" applyFill="1" applyBorder="1" applyAlignment="1" applyProtection="1">
      <alignment horizontal="center"/>
      <protection locked="0"/>
    </xf>
  </cellXfs>
  <cellStyles count="4">
    <cellStyle name="Monétaire" xfId="1" builtinId="4"/>
    <cellStyle name="Normal" xfId="0" builtinId="0"/>
    <cellStyle name="Normal_FORMULAIRES VACCI" xfId="2" xr:uid="{00000000-0005-0000-0000-000002000000}"/>
    <cellStyle name="Pourcentage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CCE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P53"/>
  <sheetViews>
    <sheetView topLeftCell="A30" zoomScaleNormal="100" workbookViewId="0">
      <selection activeCell="C39" sqref="C39:H39"/>
    </sheetView>
  </sheetViews>
  <sheetFormatPr baseColWidth="10" defaultColWidth="11.453125" defaultRowHeight="15.5" x14ac:dyDescent="0.35"/>
  <cols>
    <col min="1" max="1" width="5.81640625" style="7" customWidth="1"/>
    <col min="2" max="6" width="11.453125" style="7"/>
    <col min="7" max="7" width="131.1796875" style="7" customWidth="1"/>
    <col min="8" max="8" width="0.1796875" style="7" hidden="1" customWidth="1"/>
    <col min="9" max="9" width="6.54296875" style="7" hidden="1" customWidth="1"/>
    <col min="10" max="10" width="11.453125" style="7" hidden="1" customWidth="1"/>
    <col min="11" max="11" width="0.1796875" style="7" hidden="1" customWidth="1"/>
    <col min="12" max="13" width="11.453125" style="7" hidden="1" customWidth="1"/>
    <col min="14" max="14" width="27.81640625" style="7" customWidth="1"/>
    <col min="15" max="16384" width="11.453125" style="7"/>
  </cols>
  <sheetData>
    <row r="1" spans="1:9" x14ac:dyDescent="0.35">
      <c r="A1" s="356" t="s">
        <v>0</v>
      </c>
      <c r="B1" s="356"/>
      <c r="C1" s="356"/>
      <c r="D1" s="356"/>
      <c r="E1" s="356"/>
      <c r="F1" s="356"/>
      <c r="G1" s="356"/>
    </row>
    <row r="2" spans="1:9" ht="9" customHeight="1" x14ac:dyDescent="0.35">
      <c r="A2" s="8"/>
      <c r="B2" s="8"/>
      <c r="C2" s="8"/>
      <c r="D2" s="8"/>
      <c r="E2" s="8"/>
      <c r="F2" s="8"/>
      <c r="G2" s="8"/>
    </row>
    <row r="3" spans="1:9" s="10" customFormat="1" ht="15.75" customHeight="1" x14ac:dyDescent="0.35">
      <c r="A3" s="358" t="s">
        <v>1</v>
      </c>
      <c r="B3" s="358"/>
      <c r="C3" s="358"/>
      <c r="D3" s="358"/>
      <c r="E3" s="358"/>
      <c r="F3" s="358"/>
      <c r="G3" s="358"/>
    </row>
    <row r="4" spans="1:9" s="10" customFormat="1" ht="15.75" customHeight="1" x14ac:dyDescent="0.35">
      <c r="A4" s="11"/>
      <c r="B4" s="359" t="s">
        <v>2</v>
      </c>
      <c r="C4" s="358"/>
      <c r="D4" s="358"/>
      <c r="E4" s="358"/>
      <c r="F4" s="358"/>
      <c r="G4" s="358"/>
    </row>
    <row r="5" spans="1:9" s="10" customFormat="1" ht="16.5" customHeight="1" x14ac:dyDescent="0.35">
      <c r="A5" s="11"/>
      <c r="B5" s="359" t="s">
        <v>3</v>
      </c>
      <c r="C5" s="358"/>
      <c r="D5" s="358"/>
      <c r="E5" s="358"/>
      <c r="F5" s="358"/>
      <c r="G5" s="358"/>
    </row>
    <row r="6" spans="1:9" s="10" customFormat="1" ht="15.75" customHeight="1" x14ac:dyDescent="0.35">
      <c r="A6" s="7"/>
      <c r="B6" s="356" t="s">
        <v>4</v>
      </c>
      <c r="C6" s="339"/>
      <c r="D6" s="339"/>
      <c r="E6" s="339"/>
      <c r="F6" s="339"/>
      <c r="G6" s="339"/>
    </row>
    <row r="7" spans="1:9" s="10" customFormat="1" ht="15.75" customHeight="1" x14ac:dyDescent="0.35">
      <c r="A7" s="11"/>
      <c r="B7" s="359" t="s">
        <v>5</v>
      </c>
      <c r="C7" s="359"/>
      <c r="D7" s="359"/>
      <c r="E7" s="359"/>
      <c r="F7" s="359"/>
      <c r="G7" s="359"/>
    </row>
    <row r="8" spans="1:9" s="10" customFormat="1" ht="15.75" customHeight="1" x14ac:dyDescent="0.35">
      <c r="A8" s="11"/>
      <c r="B8" s="359" t="s">
        <v>6</v>
      </c>
      <c r="C8" s="359"/>
      <c r="D8" s="359"/>
      <c r="E8" s="359"/>
      <c r="F8" s="359"/>
      <c r="G8" s="359"/>
    </row>
    <row r="9" spans="1:9" s="10" customFormat="1" ht="9.75" customHeight="1" x14ac:dyDescent="0.35">
      <c r="A9" s="11"/>
      <c r="B9" s="12"/>
      <c r="C9" s="12"/>
      <c r="D9" s="12"/>
      <c r="E9" s="12"/>
      <c r="F9" s="12"/>
      <c r="G9" s="12"/>
    </row>
    <row r="10" spans="1:9" s="10" customFormat="1" ht="15" customHeight="1" x14ac:dyDescent="0.35">
      <c r="A10" s="361" t="s">
        <v>7</v>
      </c>
      <c r="B10" s="361"/>
      <c r="C10" s="361"/>
      <c r="D10" s="361"/>
      <c r="E10" s="361"/>
      <c r="F10" s="361"/>
      <c r="G10" s="361"/>
    </row>
    <row r="11" spans="1:9" ht="20.25" customHeight="1" x14ac:dyDescent="0.35">
      <c r="A11" s="364" t="s">
        <v>8</v>
      </c>
      <c r="B11" s="364"/>
      <c r="C11" s="364"/>
      <c r="D11" s="364"/>
      <c r="E11" s="364"/>
      <c r="F11" s="364"/>
      <c r="G11" s="364"/>
    </row>
    <row r="12" spans="1:9" ht="30.75" customHeight="1" x14ac:dyDescent="0.35">
      <c r="A12" s="360" t="s">
        <v>9</v>
      </c>
      <c r="B12" s="360"/>
      <c r="C12" s="360"/>
      <c r="D12" s="360"/>
      <c r="E12" s="360"/>
      <c r="F12" s="360"/>
      <c r="G12" s="360"/>
      <c r="H12" s="339"/>
      <c r="I12" s="339"/>
    </row>
    <row r="13" spans="1:9" ht="9.75" customHeight="1" x14ac:dyDescent="0.35">
      <c r="A13" s="362"/>
      <c r="B13" s="362"/>
      <c r="C13" s="362"/>
      <c r="D13" s="362"/>
      <c r="E13" s="362"/>
      <c r="F13" s="362"/>
      <c r="G13" s="362"/>
      <c r="H13" s="111"/>
      <c r="I13" s="111"/>
    </row>
    <row r="14" spans="1:9" ht="15.75" customHeight="1" x14ac:dyDescent="0.35">
      <c r="A14" s="361" t="s">
        <v>10</v>
      </c>
      <c r="B14" s="365"/>
      <c r="C14" s="365"/>
      <c r="D14" s="365"/>
      <c r="E14" s="365"/>
      <c r="F14" s="365"/>
      <c r="G14" s="365"/>
    </row>
    <row r="15" spans="1:9" ht="37.5" customHeight="1" x14ac:dyDescent="0.35">
      <c r="A15" s="363" t="s">
        <v>11</v>
      </c>
      <c r="B15" s="363"/>
      <c r="C15" s="363"/>
      <c r="D15" s="363"/>
      <c r="E15" s="363"/>
      <c r="F15" s="363"/>
      <c r="G15" s="363"/>
    </row>
    <row r="16" spans="1:9" ht="14.25" customHeight="1" x14ac:dyDescent="0.35">
      <c r="A16" s="367" t="s">
        <v>12</v>
      </c>
      <c r="B16" s="367"/>
      <c r="C16" s="367"/>
      <c r="D16" s="367"/>
      <c r="E16" s="367"/>
      <c r="F16" s="367"/>
      <c r="G16" s="367"/>
    </row>
    <row r="17" spans="1:16" ht="7.5" customHeight="1" x14ac:dyDescent="0.35">
      <c r="A17" s="204"/>
      <c r="B17" s="204"/>
      <c r="C17" s="204"/>
      <c r="D17" s="204"/>
      <c r="E17" s="204"/>
      <c r="F17" s="204"/>
      <c r="G17" s="204"/>
    </row>
    <row r="18" spans="1:16" x14ac:dyDescent="0.35">
      <c r="A18" s="357" t="s">
        <v>13</v>
      </c>
      <c r="B18" s="357"/>
      <c r="C18" s="357"/>
      <c r="D18" s="357"/>
      <c r="E18" s="357"/>
      <c r="F18" s="357"/>
      <c r="G18" s="357"/>
    </row>
    <row r="19" spans="1:16" x14ac:dyDescent="0.35">
      <c r="A19" s="341" t="s">
        <v>14</v>
      </c>
      <c r="B19" s="341"/>
      <c r="C19" s="341"/>
      <c r="D19" s="341"/>
      <c r="E19" s="341"/>
      <c r="F19" s="341"/>
      <c r="G19" s="341"/>
    </row>
    <row r="20" spans="1:16" ht="29.25" customHeight="1" x14ac:dyDescent="0.35">
      <c r="A20" s="370" t="s">
        <v>15</v>
      </c>
      <c r="B20" s="370"/>
      <c r="C20" s="370"/>
      <c r="D20" s="370"/>
      <c r="E20" s="370"/>
      <c r="F20" s="370"/>
      <c r="G20" s="370"/>
      <c r="H20" s="338"/>
      <c r="I20" s="338"/>
    </row>
    <row r="21" spans="1:16" ht="16.5" customHeight="1" x14ac:dyDescent="0.35">
      <c r="A21" s="341" t="s">
        <v>16</v>
      </c>
      <c r="B21" s="341"/>
      <c r="C21" s="341"/>
      <c r="D21" s="341"/>
      <c r="E21" s="341"/>
      <c r="F21" s="341"/>
      <c r="G21" s="341"/>
    </row>
    <row r="22" spans="1:16" ht="48.75" customHeight="1" x14ac:dyDescent="0.35">
      <c r="A22" s="370" t="s">
        <v>17</v>
      </c>
      <c r="B22" s="370"/>
      <c r="C22" s="370"/>
      <c r="D22" s="370"/>
      <c r="E22" s="370"/>
      <c r="F22" s="370"/>
      <c r="G22" s="370"/>
      <c r="H22" s="338"/>
      <c r="I22" s="338"/>
    </row>
    <row r="23" spans="1:16" ht="6" hidden="1" customHeight="1" x14ac:dyDescent="0.35">
      <c r="A23" s="370"/>
      <c r="B23" s="370"/>
      <c r="C23" s="370"/>
      <c r="D23" s="370"/>
      <c r="E23" s="370"/>
      <c r="F23" s="370"/>
      <c r="G23" s="370"/>
      <c r="H23" s="338"/>
      <c r="I23" s="338"/>
    </row>
    <row r="24" spans="1:16" ht="33.75" customHeight="1" x14ac:dyDescent="0.35">
      <c r="A24" s="337" t="s">
        <v>18</v>
      </c>
      <c r="B24" s="337"/>
      <c r="C24" s="337"/>
      <c r="D24" s="337"/>
      <c r="E24" s="337"/>
      <c r="F24" s="337"/>
      <c r="G24" s="337"/>
      <c r="H24" s="338"/>
      <c r="I24" s="338"/>
    </row>
    <row r="25" spans="1:16" ht="7.5" customHeight="1" x14ac:dyDescent="0.35"/>
    <row r="26" spans="1:16" ht="19.5" customHeight="1" x14ac:dyDescent="0.35">
      <c r="A26" s="357" t="s">
        <v>19</v>
      </c>
      <c r="B26" s="368"/>
      <c r="C26" s="368"/>
      <c r="D26" s="368"/>
      <c r="E26" s="368"/>
      <c r="F26" s="368"/>
      <c r="G26" s="368"/>
    </row>
    <row r="27" spans="1:16" ht="30" customHeight="1" x14ac:dyDescent="0.35">
      <c r="A27" s="358" t="s">
        <v>20</v>
      </c>
      <c r="B27" s="358"/>
      <c r="C27" s="358"/>
      <c r="D27" s="358"/>
      <c r="E27" s="358"/>
      <c r="F27" s="358"/>
      <c r="G27" s="358"/>
      <c r="H27" s="205"/>
      <c r="I27" s="205"/>
      <c r="J27" s="205"/>
      <c r="K27" s="205"/>
      <c r="L27" s="205"/>
      <c r="M27" s="205"/>
      <c r="N27" s="205"/>
      <c r="O27" s="205"/>
      <c r="P27" s="205"/>
    </row>
    <row r="28" spans="1:16" ht="18" customHeight="1" x14ac:dyDescent="0.35">
      <c r="A28" s="339" t="s">
        <v>21</v>
      </c>
      <c r="B28" s="339"/>
      <c r="C28" s="339"/>
      <c r="D28" s="339"/>
      <c r="E28" s="339"/>
      <c r="F28" s="339"/>
      <c r="G28" s="339"/>
    </row>
    <row r="29" spans="1:16" ht="50.25" customHeight="1" x14ac:dyDescent="0.35">
      <c r="A29" s="343" t="s">
        <v>22</v>
      </c>
      <c r="B29" s="343"/>
      <c r="C29" s="343"/>
      <c r="D29" s="343"/>
      <c r="E29" s="343"/>
      <c r="F29" s="343"/>
      <c r="G29" s="343"/>
      <c r="H29" s="338"/>
      <c r="I29" s="338"/>
    </row>
    <row r="30" spans="1:16" ht="21.75" customHeight="1" x14ac:dyDescent="0.35">
      <c r="A30" s="343" t="s">
        <v>23</v>
      </c>
      <c r="B30" s="343"/>
      <c r="C30" s="343"/>
      <c r="D30" s="343"/>
      <c r="E30" s="13"/>
      <c r="F30" s="13"/>
      <c r="G30" s="13"/>
    </row>
    <row r="31" spans="1:16" x14ac:dyDescent="0.35">
      <c r="A31" s="14"/>
      <c r="B31" s="344" t="s">
        <v>24</v>
      </c>
      <c r="C31" s="343"/>
      <c r="D31" s="343"/>
      <c r="E31" s="343"/>
      <c r="F31" s="343"/>
      <c r="G31" s="343"/>
    </row>
    <row r="32" spans="1:16" x14ac:dyDescent="0.35">
      <c r="A32" s="14"/>
      <c r="B32" s="344" t="s">
        <v>25</v>
      </c>
      <c r="C32" s="343"/>
      <c r="D32" s="343"/>
      <c r="E32" s="343"/>
      <c r="F32" s="343"/>
      <c r="G32" s="343"/>
    </row>
    <row r="33" spans="1:9" x14ac:dyDescent="0.35">
      <c r="A33" s="14"/>
      <c r="B33" s="344" t="s">
        <v>26</v>
      </c>
      <c r="C33" s="343"/>
      <c r="D33" s="343"/>
      <c r="E33" s="343"/>
      <c r="F33" s="343"/>
      <c r="G33" s="343"/>
    </row>
    <row r="34" spans="1:9" x14ac:dyDescent="0.35">
      <c r="A34" s="14"/>
      <c r="B34" s="344" t="s">
        <v>27</v>
      </c>
      <c r="C34" s="343"/>
      <c r="D34" s="343"/>
      <c r="E34" s="343"/>
      <c r="F34" s="343"/>
      <c r="G34" s="343"/>
    </row>
    <row r="35" spans="1:9" x14ac:dyDescent="0.35">
      <c r="A35" s="14"/>
      <c r="B35" s="344" t="s">
        <v>28</v>
      </c>
      <c r="C35" s="343"/>
      <c r="D35" s="343"/>
      <c r="E35" s="343"/>
      <c r="F35" s="343"/>
      <c r="G35" s="343"/>
      <c r="H35" s="338"/>
      <c r="I35" s="338"/>
    </row>
    <row r="36" spans="1:9" x14ac:dyDescent="0.35">
      <c r="A36" s="14"/>
      <c r="B36" s="13"/>
      <c r="C36" s="342" t="s">
        <v>29</v>
      </c>
      <c r="D36" s="342"/>
      <c r="E36" s="342"/>
      <c r="F36" s="342"/>
      <c r="G36" s="342"/>
      <c r="H36" s="342"/>
      <c r="I36" s="342"/>
    </row>
    <row r="37" spans="1:9" x14ac:dyDescent="0.35">
      <c r="A37" s="14"/>
      <c r="B37" s="13"/>
      <c r="C37" s="342" t="s">
        <v>30</v>
      </c>
      <c r="D37" s="342"/>
      <c r="E37" s="342"/>
      <c r="F37" s="342"/>
      <c r="G37" s="342"/>
      <c r="H37" s="342"/>
      <c r="I37" s="342"/>
    </row>
    <row r="38" spans="1:9" x14ac:dyDescent="0.35">
      <c r="A38" s="14"/>
      <c r="B38" s="13"/>
      <c r="C38" s="16" t="s">
        <v>31</v>
      </c>
      <c r="D38" s="15"/>
      <c r="E38" s="15"/>
      <c r="F38" s="15"/>
      <c r="G38" s="15"/>
      <c r="H38" s="15"/>
      <c r="I38" s="15"/>
    </row>
    <row r="39" spans="1:9" x14ac:dyDescent="0.35">
      <c r="A39" s="14"/>
      <c r="B39" s="13"/>
      <c r="C39" s="343" t="s">
        <v>32</v>
      </c>
      <c r="D39" s="343"/>
      <c r="E39" s="343"/>
      <c r="F39" s="343"/>
      <c r="G39" s="343"/>
      <c r="H39" s="343"/>
      <c r="I39" s="15"/>
    </row>
    <row r="40" spans="1:9" x14ac:dyDescent="0.35">
      <c r="A40" s="341" t="s">
        <v>33</v>
      </c>
      <c r="B40" s="341"/>
      <c r="C40" s="341"/>
      <c r="D40" s="341"/>
      <c r="E40" s="341"/>
      <c r="F40" s="341"/>
      <c r="G40" s="341"/>
    </row>
    <row r="41" spans="1:9" ht="11.25" customHeight="1" x14ac:dyDescent="0.35">
      <c r="A41" s="9"/>
      <c r="B41" s="9"/>
      <c r="D41" s="9"/>
      <c r="E41" s="9"/>
      <c r="F41" s="9"/>
      <c r="G41" s="9"/>
    </row>
    <row r="42" spans="1:9" ht="17.25" hidden="1" customHeight="1" x14ac:dyDescent="0.35">
      <c r="A42" s="349" t="s">
        <v>34</v>
      </c>
      <c r="B42" s="350"/>
      <c r="C42" s="350"/>
      <c r="D42" s="350"/>
      <c r="E42" s="350"/>
      <c r="F42" s="350"/>
      <c r="G42" s="350"/>
    </row>
    <row r="43" spans="1:9" ht="28.5" hidden="1" customHeight="1" x14ac:dyDescent="0.35">
      <c r="A43" s="369" t="s">
        <v>35</v>
      </c>
      <c r="B43" s="369"/>
      <c r="C43" s="369"/>
      <c r="D43" s="369"/>
      <c r="E43" s="369"/>
      <c r="F43" s="369"/>
      <c r="G43" s="369"/>
    </row>
    <row r="44" spans="1:9" ht="15" hidden="1" customHeight="1" x14ac:dyDescent="0.35">
      <c r="A44" s="348" t="s">
        <v>36</v>
      </c>
      <c r="B44" s="348"/>
      <c r="C44" s="348"/>
      <c r="D44" s="348"/>
      <c r="E44" s="348"/>
      <c r="F44" s="348"/>
      <c r="G44" s="348"/>
    </row>
    <row r="45" spans="1:9" ht="15" hidden="1" customHeight="1" x14ac:dyDescent="0.35">
      <c r="A45" s="340" t="s">
        <v>37</v>
      </c>
      <c r="B45" s="340"/>
      <c r="C45" s="340"/>
      <c r="D45" s="340"/>
      <c r="E45" s="340"/>
      <c r="F45" s="340"/>
      <c r="G45" s="340"/>
    </row>
    <row r="46" spans="1:9" ht="15" hidden="1" customHeight="1" x14ac:dyDescent="0.35"/>
    <row r="47" spans="1:9" hidden="1" x14ac:dyDescent="0.35">
      <c r="A47" s="345" t="s">
        <v>38</v>
      </c>
      <c r="B47" s="346"/>
      <c r="C47" s="346"/>
      <c r="D47" s="346"/>
      <c r="E47" s="346"/>
      <c r="F47" s="346"/>
      <c r="G47" s="347"/>
    </row>
    <row r="48" spans="1:9" hidden="1" x14ac:dyDescent="0.35">
      <c r="A48" s="17"/>
      <c r="B48" s="17"/>
      <c r="C48" s="17"/>
      <c r="D48" s="17"/>
      <c r="E48" s="17"/>
      <c r="F48" s="17"/>
      <c r="G48" s="17"/>
    </row>
    <row r="49" spans="1:14" ht="16.5" customHeight="1" x14ac:dyDescent="0.35">
      <c r="A49" s="366" t="s">
        <v>39</v>
      </c>
      <c r="B49" s="353"/>
      <c r="C49" s="353"/>
      <c r="D49" s="353"/>
      <c r="E49" s="353"/>
      <c r="F49" s="353"/>
      <c r="G49" s="353"/>
      <c r="H49" s="353"/>
      <c r="I49" s="353"/>
      <c r="N49" s="309"/>
    </row>
    <row r="50" spans="1:14" ht="17.5" customHeight="1" x14ac:dyDescent="0.35">
      <c r="A50" s="354" t="s">
        <v>40</v>
      </c>
      <c r="B50" s="355"/>
      <c r="C50" s="355"/>
      <c r="D50" s="355"/>
      <c r="E50" s="355"/>
      <c r="F50" s="355"/>
      <c r="G50" s="355"/>
      <c r="H50" s="353"/>
      <c r="I50" s="353"/>
    </row>
    <row r="51" spans="1:14" ht="18" customHeight="1" x14ac:dyDescent="0.35">
      <c r="A51" s="351" t="s">
        <v>41</v>
      </c>
      <c r="B51" s="352"/>
      <c r="C51" s="352"/>
      <c r="D51" s="352"/>
      <c r="E51" s="352"/>
      <c r="F51" s="352"/>
      <c r="G51" s="352"/>
      <c r="H51" s="353"/>
      <c r="I51" s="353"/>
    </row>
    <row r="52" spans="1:14" ht="16.5" customHeight="1" x14ac:dyDescent="0.35"/>
    <row r="53" spans="1:14" x14ac:dyDescent="0.35">
      <c r="A53" s="339" t="s">
        <v>42</v>
      </c>
      <c r="B53" s="339"/>
      <c r="C53" s="339"/>
      <c r="D53" s="339"/>
      <c r="E53" s="339"/>
      <c r="F53" s="339"/>
      <c r="G53" s="339"/>
    </row>
  </sheetData>
  <mergeCells count="43">
    <mergeCell ref="A19:G19"/>
    <mergeCell ref="A21:G21"/>
    <mergeCell ref="A49:I49"/>
    <mergeCell ref="A16:G16"/>
    <mergeCell ref="A27:G27"/>
    <mergeCell ref="A26:G26"/>
    <mergeCell ref="A43:G43"/>
    <mergeCell ref="B34:G34"/>
    <mergeCell ref="A29:I29"/>
    <mergeCell ref="C36:I36"/>
    <mergeCell ref="A30:D30"/>
    <mergeCell ref="B32:G32"/>
    <mergeCell ref="B31:G31"/>
    <mergeCell ref="B35:I35"/>
    <mergeCell ref="A20:I20"/>
    <mergeCell ref="A22:I23"/>
    <mergeCell ref="A1:G1"/>
    <mergeCell ref="A18:G18"/>
    <mergeCell ref="A3:G3"/>
    <mergeCell ref="B4:G4"/>
    <mergeCell ref="B5:G5"/>
    <mergeCell ref="B7:G7"/>
    <mergeCell ref="B6:G6"/>
    <mergeCell ref="B8:G8"/>
    <mergeCell ref="A12:I12"/>
    <mergeCell ref="A10:G10"/>
    <mergeCell ref="A13:G13"/>
    <mergeCell ref="A15:G15"/>
    <mergeCell ref="A11:G11"/>
    <mergeCell ref="A14:G14"/>
    <mergeCell ref="A24:I24"/>
    <mergeCell ref="A53:G53"/>
    <mergeCell ref="A45:G45"/>
    <mergeCell ref="A28:G28"/>
    <mergeCell ref="A40:G40"/>
    <mergeCell ref="C37:I37"/>
    <mergeCell ref="C39:H39"/>
    <mergeCell ref="B33:G33"/>
    <mergeCell ref="A47:G47"/>
    <mergeCell ref="A44:G44"/>
    <mergeCell ref="A42:G42"/>
    <mergeCell ref="A51:I51"/>
    <mergeCell ref="A50:I50"/>
  </mergeCells>
  <phoneticPr fontId="0" type="noConversion"/>
  <pageMargins left="0.78740157499999996" right="0.78740157499999996" top="0.984251969" bottom="0.984251969" header="0.4921259845" footer="0.4921259845"/>
  <pageSetup paperSize="9" scale="64" orientation="portrait" horizontalDpi="4294967293" verticalDpi="4294967293"/>
  <headerFooter alignWithMargins="0">
    <oddHeader>&amp;F</oddHeader>
    <oddFooter>&amp;A</oddFooter>
  </headerFooter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6EFB7-1FD7-4BF7-BA35-8707A70B3205}">
  <dimension ref="A1:O366"/>
  <sheetViews>
    <sheetView zoomScale="75" zoomScaleNormal="75" workbookViewId="0">
      <selection activeCell="C12" sqref="C12:D12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226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9ljvWuUIPJ8ucxlUVGUbP+kYjfO/bckjDBuR+4Qu2T0Dd0p24Fgsqo01QFYeCSEvVJdNYwNyLsQOlLWGKt01dw==" saltValue="V82DN2cO301kOK1RgYDYmQ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26D3-72D1-4EC9-B0CD-CB62B7B16DA5}">
  <dimension ref="A1:O366"/>
  <sheetViews>
    <sheetView zoomScale="75" zoomScaleNormal="75" workbookViewId="0">
      <selection activeCell="C8" sqref="C8:D8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226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91Y1V6ZGx5OGL2g1nyMIFaX41T8OCC3cGmtoZTOvTWSjRJO9GqagbPCqVdOQhegNRhSwmwQa1RO9IHQbCAbu/g==" saltValue="yB0yFREsMkQcaH9SnnHRDg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519D-DF44-43C0-A87C-C6275358678F}">
  <dimension ref="A1:O366"/>
  <sheetViews>
    <sheetView zoomScale="75" zoomScaleNormal="75" workbookViewId="0">
      <selection activeCell="C12" sqref="C12:D12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226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aMuIAyDwwOwe41QT31AhO1G98hpj5yP+F7HZGkuw77mrKry0WAN23QQgnwYOFW09PlhgU8U5eU8LNRReVq/k4g==" saltValue="DCfDdsSY31qE6Rf0SaikRQ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74DCF-FBEF-41A1-90E7-36D0C05AB43D}">
  <dimension ref="A1:O366"/>
  <sheetViews>
    <sheetView topLeftCell="C61" zoomScale="75" zoomScaleNormal="75" workbookViewId="0">
      <selection activeCell="N70" sqref="N70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226" t="s">
        <v>137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 t="shared" ref="H16:H60" si="1">(D16+E16+F16)/$C$12</f>
        <v>#DIV/0!</v>
      </c>
      <c r="I16" s="65" t="e">
        <f t="shared" ref="I16:I60" si="2">SUM(D16/$F$12)</f>
        <v>#DIV/0!</v>
      </c>
      <c r="J16" s="65" t="e">
        <f t="shared" ref="J16:J60" si="3">SUM(E16/$G$12)</f>
        <v>#DIV/0!</v>
      </c>
      <c r="K16" s="65" t="e">
        <f t="shared" ref="K16:K60" si="4">SUM(F16/$H$12)</f>
        <v>#DIV/0!</v>
      </c>
      <c r="L16" s="202" t="e">
        <f>(C16+D16+E16+F16)/($C$12+$E$12)</f>
        <v>#DIV/0!</v>
      </c>
      <c r="M16" s="207"/>
      <c r="N16" s="66" t="e">
        <f t="shared" ref="N16:N61" si="5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si="1"/>
        <v>#DIV/0!</v>
      </c>
      <c r="I17" s="65" t="e">
        <f t="shared" si="2"/>
        <v>#DIV/0!</v>
      </c>
      <c r="J17" s="65" t="e">
        <f t="shared" si="3"/>
        <v>#DIV/0!</v>
      </c>
      <c r="K17" s="65" t="e">
        <f t="shared" si="4"/>
        <v>#DIV/0!</v>
      </c>
      <c r="L17" s="202" t="e">
        <f t="shared" ref="L17:L60" si="6">(C17+D17+E17+F17)/($C$12+$E$12)</f>
        <v>#DIV/0!</v>
      </c>
      <c r="M17" s="208"/>
      <c r="N17" s="66" t="e">
        <f t="shared" si="5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1"/>
        <v>#DIV/0!</v>
      </c>
      <c r="I18" s="65" t="e">
        <f t="shared" si="2"/>
        <v>#DIV/0!</v>
      </c>
      <c r="J18" s="65" t="e">
        <f t="shared" si="3"/>
        <v>#DIV/0!</v>
      </c>
      <c r="K18" s="65" t="e">
        <f t="shared" si="4"/>
        <v>#DIV/0!</v>
      </c>
      <c r="L18" s="202" t="e">
        <f t="shared" si="6"/>
        <v>#DIV/0!</v>
      </c>
      <c r="M18" s="208"/>
      <c r="N18" s="66" t="e">
        <f t="shared" si="5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1"/>
        <v>#DIV/0!</v>
      </c>
      <c r="I19" s="65" t="e">
        <f t="shared" si="2"/>
        <v>#DIV/0!</v>
      </c>
      <c r="J19" s="65" t="e">
        <f t="shared" si="3"/>
        <v>#DIV/0!</v>
      </c>
      <c r="K19" s="65" t="e">
        <f t="shared" si="4"/>
        <v>#DIV/0!</v>
      </c>
      <c r="L19" s="202" t="e">
        <f t="shared" si="6"/>
        <v>#DIV/0!</v>
      </c>
      <c r="M19" s="208"/>
      <c r="N19" s="66" t="e">
        <f t="shared" si="5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1"/>
        <v>#DIV/0!</v>
      </c>
      <c r="I20" s="65" t="e">
        <f t="shared" si="2"/>
        <v>#DIV/0!</v>
      </c>
      <c r="J20" s="65" t="e">
        <f t="shared" si="3"/>
        <v>#DIV/0!</v>
      </c>
      <c r="K20" s="65" t="e">
        <f t="shared" si="4"/>
        <v>#DIV/0!</v>
      </c>
      <c r="L20" s="202" t="e">
        <f t="shared" si="6"/>
        <v>#DIV/0!</v>
      </c>
      <c r="M20" s="208"/>
      <c r="N20" s="66" t="e">
        <f t="shared" si="5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1"/>
        <v>#DIV/0!</v>
      </c>
      <c r="I21" s="65" t="e">
        <f t="shared" si="2"/>
        <v>#DIV/0!</v>
      </c>
      <c r="J21" s="65" t="e">
        <f t="shared" si="3"/>
        <v>#DIV/0!</v>
      </c>
      <c r="K21" s="65" t="e">
        <f t="shared" si="4"/>
        <v>#DIV/0!</v>
      </c>
      <c r="L21" s="202" t="e">
        <f t="shared" si="6"/>
        <v>#DIV/0!</v>
      </c>
      <c r="M21" s="208"/>
      <c r="N21" s="66" t="e">
        <f t="shared" si="5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1"/>
        <v>#DIV/0!</v>
      </c>
      <c r="I22" s="65" t="e">
        <f t="shared" si="2"/>
        <v>#DIV/0!</v>
      </c>
      <c r="J22" s="65" t="e">
        <f t="shared" si="3"/>
        <v>#DIV/0!</v>
      </c>
      <c r="K22" s="65" t="e">
        <f t="shared" si="4"/>
        <v>#DIV/0!</v>
      </c>
      <c r="L22" s="202" t="e">
        <f t="shared" si="6"/>
        <v>#DIV/0!</v>
      </c>
      <c r="M22" s="208"/>
      <c r="N22" s="66" t="e">
        <f t="shared" si="5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1"/>
        <v>#DIV/0!</v>
      </c>
      <c r="I23" s="65" t="e">
        <f t="shared" si="2"/>
        <v>#DIV/0!</v>
      </c>
      <c r="J23" s="65" t="e">
        <f t="shared" si="3"/>
        <v>#DIV/0!</v>
      </c>
      <c r="K23" s="65" t="e">
        <f t="shared" si="4"/>
        <v>#DIV/0!</v>
      </c>
      <c r="L23" s="202" t="e">
        <f t="shared" si="6"/>
        <v>#DIV/0!</v>
      </c>
      <c r="M23" s="208"/>
      <c r="N23" s="66" t="e">
        <f t="shared" si="5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1"/>
        <v>#DIV/0!</v>
      </c>
      <c r="I24" s="65" t="e">
        <f t="shared" si="2"/>
        <v>#DIV/0!</v>
      </c>
      <c r="J24" s="65" t="e">
        <f t="shared" si="3"/>
        <v>#DIV/0!</v>
      </c>
      <c r="K24" s="65" t="e">
        <f t="shared" si="4"/>
        <v>#DIV/0!</v>
      </c>
      <c r="L24" s="202" t="e">
        <f t="shared" si="6"/>
        <v>#DIV/0!</v>
      </c>
      <c r="M24" s="208"/>
      <c r="N24" s="66" t="e">
        <f t="shared" si="5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1"/>
        <v>#DIV/0!</v>
      </c>
      <c r="I25" s="65" t="e">
        <f t="shared" si="2"/>
        <v>#DIV/0!</v>
      </c>
      <c r="J25" s="65" t="e">
        <f t="shared" si="3"/>
        <v>#DIV/0!</v>
      </c>
      <c r="K25" s="65" t="e">
        <f t="shared" si="4"/>
        <v>#DIV/0!</v>
      </c>
      <c r="L25" s="202" t="e">
        <f t="shared" si="6"/>
        <v>#DIV/0!</v>
      </c>
      <c r="M25" s="208"/>
      <c r="N25" s="66" t="e">
        <f t="shared" si="5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1"/>
        <v>#DIV/0!</v>
      </c>
      <c r="I26" s="65" t="e">
        <f t="shared" si="2"/>
        <v>#DIV/0!</v>
      </c>
      <c r="J26" s="65" t="e">
        <f t="shared" si="3"/>
        <v>#DIV/0!</v>
      </c>
      <c r="K26" s="65" t="e">
        <f t="shared" si="4"/>
        <v>#DIV/0!</v>
      </c>
      <c r="L26" s="202" t="e">
        <f t="shared" si="6"/>
        <v>#DIV/0!</v>
      </c>
      <c r="M26" s="208"/>
      <c r="N26" s="66" t="e">
        <f t="shared" si="5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1"/>
        <v>#DIV/0!</v>
      </c>
      <c r="I27" s="65" t="e">
        <f t="shared" si="2"/>
        <v>#DIV/0!</v>
      </c>
      <c r="J27" s="65" t="e">
        <f t="shared" si="3"/>
        <v>#DIV/0!</v>
      </c>
      <c r="K27" s="65" t="e">
        <f t="shared" si="4"/>
        <v>#DIV/0!</v>
      </c>
      <c r="L27" s="202" t="e">
        <f t="shared" si="6"/>
        <v>#DIV/0!</v>
      </c>
      <c r="M27" s="208"/>
      <c r="N27" s="66" t="e">
        <f t="shared" si="5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1"/>
        <v>#DIV/0!</v>
      </c>
      <c r="I28" s="65" t="e">
        <f t="shared" si="2"/>
        <v>#DIV/0!</v>
      </c>
      <c r="J28" s="65" t="e">
        <f t="shared" si="3"/>
        <v>#DIV/0!</v>
      </c>
      <c r="K28" s="65" t="e">
        <f t="shared" si="4"/>
        <v>#DIV/0!</v>
      </c>
      <c r="L28" s="202" t="e">
        <f t="shared" si="6"/>
        <v>#DIV/0!</v>
      </c>
      <c r="M28" s="208"/>
      <c r="N28" s="66" t="e">
        <f t="shared" si="5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1"/>
        <v>#DIV/0!</v>
      </c>
      <c r="I29" s="65" t="e">
        <f t="shared" si="2"/>
        <v>#DIV/0!</v>
      </c>
      <c r="J29" s="65" t="e">
        <f t="shared" si="3"/>
        <v>#DIV/0!</v>
      </c>
      <c r="K29" s="65" t="e">
        <f t="shared" si="4"/>
        <v>#DIV/0!</v>
      </c>
      <c r="L29" s="202" t="e">
        <f t="shared" si="6"/>
        <v>#DIV/0!</v>
      </c>
      <c r="M29" s="208"/>
      <c r="N29" s="66" t="e">
        <f t="shared" si="5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1"/>
        <v>#DIV/0!</v>
      </c>
      <c r="I30" s="65" t="e">
        <f t="shared" si="2"/>
        <v>#DIV/0!</v>
      </c>
      <c r="J30" s="65" t="e">
        <f t="shared" si="3"/>
        <v>#DIV/0!</v>
      </c>
      <c r="K30" s="65" t="e">
        <f t="shared" si="4"/>
        <v>#DIV/0!</v>
      </c>
      <c r="L30" s="202" t="e">
        <f t="shared" si="6"/>
        <v>#DIV/0!</v>
      </c>
      <c r="M30" s="208"/>
      <c r="N30" s="66" t="e">
        <f t="shared" si="5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1"/>
        <v>#DIV/0!</v>
      </c>
      <c r="I31" s="65" t="e">
        <f t="shared" si="2"/>
        <v>#DIV/0!</v>
      </c>
      <c r="J31" s="65" t="e">
        <f t="shared" si="3"/>
        <v>#DIV/0!</v>
      </c>
      <c r="K31" s="65" t="e">
        <f t="shared" si="4"/>
        <v>#DIV/0!</v>
      </c>
      <c r="L31" s="202" t="e">
        <f t="shared" si="6"/>
        <v>#DIV/0!</v>
      </c>
      <c r="M31" s="208"/>
      <c r="N31" s="66" t="e">
        <f t="shared" si="5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1"/>
        <v>#DIV/0!</v>
      </c>
      <c r="I32" s="65" t="e">
        <f t="shared" si="2"/>
        <v>#DIV/0!</v>
      </c>
      <c r="J32" s="65" t="e">
        <f t="shared" si="3"/>
        <v>#DIV/0!</v>
      </c>
      <c r="K32" s="65" t="e">
        <f t="shared" si="4"/>
        <v>#DIV/0!</v>
      </c>
      <c r="L32" s="202" t="e">
        <f t="shared" si="6"/>
        <v>#DIV/0!</v>
      </c>
      <c r="M32" s="208"/>
      <c r="N32" s="66" t="e">
        <f t="shared" si="5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1"/>
        <v>#DIV/0!</v>
      </c>
      <c r="I33" s="65" t="e">
        <f t="shared" si="2"/>
        <v>#DIV/0!</v>
      </c>
      <c r="J33" s="65" t="e">
        <f t="shared" si="3"/>
        <v>#DIV/0!</v>
      </c>
      <c r="K33" s="65" t="e">
        <f t="shared" si="4"/>
        <v>#DIV/0!</v>
      </c>
      <c r="L33" s="202" t="e">
        <f t="shared" si="6"/>
        <v>#DIV/0!</v>
      </c>
      <c r="M33" s="208"/>
      <c r="N33" s="66" t="e">
        <f t="shared" si="5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1"/>
        <v>#DIV/0!</v>
      </c>
      <c r="I34" s="65" t="e">
        <f t="shared" si="2"/>
        <v>#DIV/0!</v>
      </c>
      <c r="J34" s="65" t="e">
        <f t="shared" si="3"/>
        <v>#DIV/0!</v>
      </c>
      <c r="K34" s="65" t="e">
        <f t="shared" si="4"/>
        <v>#DIV/0!</v>
      </c>
      <c r="L34" s="202" t="e">
        <f t="shared" si="6"/>
        <v>#DIV/0!</v>
      </c>
      <c r="M34" s="208"/>
      <c r="N34" s="66" t="e">
        <f t="shared" si="5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1"/>
        <v>#DIV/0!</v>
      </c>
      <c r="I35" s="65" t="e">
        <f t="shared" si="2"/>
        <v>#DIV/0!</v>
      </c>
      <c r="J35" s="65" t="e">
        <f t="shared" si="3"/>
        <v>#DIV/0!</v>
      </c>
      <c r="K35" s="65" t="e">
        <f t="shared" si="4"/>
        <v>#DIV/0!</v>
      </c>
      <c r="L35" s="202" t="e">
        <f t="shared" si="6"/>
        <v>#DIV/0!</v>
      </c>
      <c r="M35" s="208"/>
      <c r="N35" s="66" t="e">
        <f t="shared" si="5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1"/>
        <v>#DIV/0!</v>
      </c>
      <c r="I36" s="65" t="e">
        <f t="shared" si="2"/>
        <v>#DIV/0!</v>
      </c>
      <c r="J36" s="65" t="e">
        <f t="shared" si="3"/>
        <v>#DIV/0!</v>
      </c>
      <c r="K36" s="65" t="e">
        <f t="shared" si="4"/>
        <v>#DIV/0!</v>
      </c>
      <c r="L36" s="202" t="e">
        <f t="shared" si="6"/>
        <v>#DIV/0!</v>
      </c>
      <c r="M36" s="208"/>
      <c r="N36" s="66" t="e">
        <f t="shared" si="5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1"/>
        <v>#DIV/0!</v>
      </c>
      <c r="I37" s="65" t="e">
        <f t="shared" si="2"/>
        <v>#DIV/0!</v>
      </c>
      <c r="J37" s="65" t="e">
        <f t="shared" si="3"/>
        <v>#DIV/0!</v>
      </c>
      <c r="K37" s="65" t="e">
        <f t="shared" si="4"/>
        <v>#DIV/0!</v>
      </c>
      <c r="L37" s="202" t="e">
        <f t="shared" si="6"/>
        <v>#DIV/0!</v>
      </c>
      <c r="M37" s="208"/>
      <c r="N37" s="66" t="e">
        <f t="shared" si="5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1"/>
        <v>#DIV/0!</v>
      </c>
      <c r="I38" s="65" t="e">
        <f t="shared" si="2"/>
        <v>#DIV/0!</v>
      </c>
      <c r="J38" s="65" t="e">
        <f t="shared" si="3"/>
        <v>#DIV/0!</v>
      </c>
      <c r="K38" s="65" t="e">
        <f t="shared" si="4"/>
        <v>#DIV/0!</v>
      </c>
      <c r="L38" s="202" t="e">
        <f t="shared" si="6"/>
        <v>#DIV/0!</v>
      </c>
      <c r="M38" s="208"/>
      <c r="N38" s="66" t="e">
        <f t="shared" si="5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1"/>
        <v>#DIV/0!</v>
      </c>
      <c r="I39" s="65" t="e">
        <f t="shared" si="2"/>
        <v>#DIV/0!</v>
      </c>
      <c r="J39" s="65" t="e">
        <f t="shared" si="3"/>
        <v>#DIV/0!</v>
      </c>
      <c r="K39" s="65" t="e">
        <f t="shared" si="4"/>
        <v>#DIV/0!</v>
      </c>
      <c r="L39" s="202" t="e">
        <f t="shared" si="6"/>
        <v>#DIV/0!</v>
      </c>
      <c r="M39" s="208"/>
      <c r="N39" s="66" t="e">
        <f t="shared" si="5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1"/>
        <v>#DIV/0!</v>
      </c>
      <c r="I40" s="65" t="e">
        <f t="shared" si="2"/>
        <v>#DIV/0!</v>
      </c>
      <c r="J40" s="65" t="e">
        <f t="shared" si="3"/>
        <v>#DIV/0!</v>
      </c>
      <c r="K40" s="65" t="e">
        <f t="shared" si="4"/>
        <v>#DIV/0!</v>
      </c>
      <c r="L40" s="202" t="e">
        <f t="shared" si="6"/>
        <v>#DIV/0!</v>
      </c>
      <c r="M40" s="208"/>
      <c r="N40" s="66" t="e">
        <f t="shared" si="5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1"/>
        <v>#DIV/0!</v>
      </c>
      <c r="I41" s="65" t="e">
        <f t="shared" si="2"/>
        <v>#DIV/0!</v>
      </c>
      <c r="J41" s="65" t="e">
        <f t="shared" si="3"/>
        <v>#DIV/0!</v>
      </c>
      <c r="K41" s="65" t="e">
        <f t="shared" si="4"/>
        <v>#DIV/0!</v>
      </c>
      <c r="L41" s="202" t="e">
        <f t="shared" si="6"/>
        <v>#DIV/0!</v>
      </c>
      <c r="M41" s="208"/>
      <c r="N41" s="66" t="e">
        <f t="shared" si="5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1"/>
        <v>#DIV/0!</v>
      </c>
      <c r="I42" s="65" t="e">
        <f t="shared" si="2"/>
        <v>#DIV/0!</v>
      </c>
      <c r="J42" s="65" t="e">
        <f t="shared" si="3"/>
        <v>#DIV/0!</v>
      </c>
      <c r="K42" s="65" t="e">
        <f t="shared" si="4"/>
        <v>#DIV/0!</v>
      </c>
      <c r="L42" s="202" t="e">
        <f t="shared" si="6"/>
        <v>#DIV/0!</v>
      </c>
      <c r="M42" s="208"/>
      <c r="N42" s="66" t="e">
        <f t="shared" si="5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1"/>
        <v>#DIV/0!</v>
      </c>
      <c r="I43" s="65" t="e">
        <f t="shared" si="2"/>
        <v>#DIV/0!</v>
      </c>
      <c r="J43" s="65" t="e">
        <f t="shared" si="3"/>
        <v>#DIV/0!</v>
      </c>
      <c r="K43" s="65" t="e">
        <f t="shared" si="4"/>
        <v>#DIV/0!</v>
      </c>
      <c r="L43" s="202" t="e">
        <f t="shared" si="6"/>
        <v>#DIV/0!</v>
      </c>
      <c r="M43" s="208"/>
      <c r="N43" s="66" t="e">
        <f t="shared" si="5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1"/>
        <v>#DIV/0!</v>
      </c>
      <c r="I44" s="65" t="e">
        <f t="shared" si="2"/>
        <v>#DIV/0!</v>
      </c>
      <c r="J44" s="65" t="e">
        <f t="shared" si="3"/>
        <v>#DIV/0!</v>
      </c>
      <c r="K44" s="65" t="e">
        <f t="shared" si="4"/>
        <v>#DIV/0!</v>
      </c>
      <c r="L44" s="202" t="e">
        <f t="shared" si="6"/>
        <v>#DIV/0!</v>
      </c>
      <c r="M44" s="208"/>
      <c r="N44" s="66" t="e">
        <f t="shared" si="5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1"/>
        <v>#DIV/0!</v>
      </c>
      <c r="I45" s="65" t="e">
        <f t="shared" si="2"/>
        <v>#DIV/0!</v>
      </c>
      <c r="J45" s="65" t="e">
        <f t="shared" si="3"/>
        <v>#DIV/0!</v>
      </c>
      <c r="K45" s="65" t="e">
        <f t="shared" si="4"/>
        <v>#DIV/0!</v>
      </c>
      <c r="L45" s="202" t="e">
        <f t="shared" si="6"/>
        <v>#DIV/0!</v>
      </c>
      <c r="M45" s="208"/>
      <c r="N45" s="66" t="e">
        <f t="shared" si="5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1"/>
        <v>#DIV/0!</v>
      </c>
      <c r="I46" s="65" t="e">
        <f t="shared" si="2"/>
        <v>#DIV/0!</v>
      </c>
      <c r="J46" s="65" t="e">
        <f t="shared" si="3"/>
        <v>#DIV/0!</v>
      </c>
      <c r="K46" s="65" t="e">
        <f t="shared" si="4"/>
        <v>#DIV/0!</v>
      </c>
      <c r="L46" s="202" t="e">
        <f t="shared" si="6"/>
        <v>#DIV/0!</v>
      </c>
      <c r="M46" s="208"/>
      <c r="N46" s="66" t="e">
        <f t="shared" si="5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1"/>
        <v>#DIV/0!</v>
      </c>
      <c r="I47" s="65" t="e">
        <f t="shared" si="2"/>
        <v>#DIV/0!</v>
      </c>
      <c r="J47" s="65" t="e">
        <f t="shared" si="3"/>
        <v>#DIV/0!</v>
      </c>
      <c r="K47" s="65" t="e">
        <f t="shared" si="4"/>
        <v>#DIV/0!</v>
      </c>
      <c r="L47" s="202" t="e">
        <f t="shared" si="6"/>
        <v>#DIV/0!</v>
      </c>
      <c r="M47" s="208"/>
      <c r="N47" s="66" t="e">
        <f t="shared" si="5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1"/>
        <v>#DIV/0!</v>
      </c>
      <c r="I48" s="65" t="e">
        <f t="shared" si="2"/>
        <v>#DIV/0!</v>
      </c>
      <c r="J48" s="65" t="e">
        <f t="shared" si="3"/>
        <v>#DIV/0!</v>
      </c>
      <c r="K48" s="65" t="e">
        <f t="shared" si="4"/>
        <v>#DIV/0!</v>
      </c>
      <c r="L48" s="202" t="e">
        <f t="shared" si="6"/>
        <v>#DIV/0!</v>
      </c>
      <c r="M48" s="208"/>
      <c r="N48" s="66" t="e">
        <f t="shared" si="5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1"/>
        <v>#DIV/0!</v>
      </c>
      <c r="I49" s="65" t="e">
        <f t="shared" si="2"/>
        <v>#DIV/0!</v>
      </c>
      <c r="J49" s="65" t="e">
        <f t="shared" si="3"/>
        <v>#DIV/0!</v>
      </c>
      <c r="K49" s="65" t="e">
        <f t="shared" si="4"/>
        <v>#DIV/0!</v>
      </c>
      <c r="L49" s="202" t="e">
        <f t="shared" si="6"/>
        <v>#DIV/0!</v>
      </c>
      <c r="M49" s="208"/>
      <c r="N49" s="66" t="e">
        <f t="shared" si="5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1"/>
        <v>#DIV/0!</v>
      </c>
      <c r="I50" s="65" t="e">
        <f t="shared" si="2"/>
        <v>#DIV/0!</v>
      </c>
      <c r="J50" s="65" t="e">
        <f t="shared" si="3"/>
        <v>#DIV/0!</v>
      </c>
      <c r="K50" s="65" t="e">
        <f t="shared" si="4"/>
        <v>#DIV/0!</v>
      </c>
      <c r="L50" s="202" t="e">
        <f t="shared" si="6"/>
        <v>#DIV/0!</v>
      </c>
      <c r="M50" s="208"/>
      <c r="N50" s="66" t="e">
        <f t="shared" si="5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1"/>
        <v>#DIV/0!</v>
      </c>
      <c r="I51" s="65" t="e">
        <f t="shared" si="2"/>
        <v>#DIV/0!</v>
      </c>
      <c r="J51" s="65" t="e">
        <f t="shared" si="3"/>
        <v>#DIV/0!</v>
      </c>
      <c r="K51" s="65" t="e">
        <f t="shared" si="4"/>
        <v>#DIV/0!</v>
      </c>
      <c r="L51" s="202" t="e">
        <f t="shared" si="6"/>
        <v>#DIV/0!</v>
      </c>
      <c r="M51" s="208"/>
      <c r="N51" s="66" t="e">
        <f t="shared" si="5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1"/>
        <v>#DIV/0!</v>
      </c>
      <c r="I52" s="65" t="e">
        <f t="shared" si="2"/>
        <v>#DIV/0!</v>
      </c>
      <c r="J52" s="65" t="e">
        <f t="shared" si="3"/>
        <v>#DIV/0!</v>
      </c>
      <c r="K52" s="65" t="e">
        <f t="shared" si="4"/>
        <v>#DIV/0!</v>
      </c>
      <c r="L52" s="202" t="e">
        <f t="shared" si="6"/>
        <v>#DIV/0!</v>
      </c>
      <c r="M52" s="208"/>
      <c r="N52" s="66" t="e">
        <f t="shared" si="5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1"/>
        <v>#DIV/0!</v>
      </c>
      <c r="I53" s="65" t="e">
        <f t="shared" si="2"/>
        <v>#DIV/0!</v>
      </c>
      <c r="J53" s="65" t="e">
        <f t="shared" si="3"/>
        <v>#DIV/0!</v>
      </c>
      <c r="K53" s="65" t="e">
        <f t="shared" si="4"/>
        <v>#DIV/0!</v>
      </c>
      <c r="L53" s="202" t="e">
        <f t="shared" si="6"/>
        <v>#DIV/0!</v>
      </c>
      <c r="M53" s="208"/>
      <c r="N53" s="66" t="e">
        <f t="shared" si="5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1"/>
        <v>#DIV/0!</v>
      </c>
      <c r="I54" s="65" t="e">
        <f t="shared" si="2"/>
        <v>#DIV/0!</v>
      </c>
      <c r="J54" s="65" t="e">
        <f t="shared" si="3"/>
        <v>#DIV/0!</v>
      </c>
      <c r="K54" s="65" t="e">
        <f t="shared" si="4"/>
        <v>#DIV/0!</v>
      </c>
      <c r="L54" s="202" t="e">
        <f t="shared" si="6"/>
        <v>#DIV/0!</v>
      </c>
      <c r="M54" s="208"/>
      <c r="N54" s="66" t="e">
        <f t="shared" si="5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1"/>
        <v>#DIV/0!</v>
      </c>
      <c r="I55" s="65" t="e">
        <f t="shared" si="2"/>
        <v>#DIV/0!</v>
      </c>
      <c r="J55" s="65" t="e">
        <f t="shared" si="3"/>
        <v>#DIV/0!</v>
      </c>
      <c r="K55" s="65" t="e">
        <f t="shared" si="4"/>
        <v>#DIV/0!</v>
      </c>
      <c r="L55" s="202" t="e">
        <f t="shared" si="6"/>
        <v>#DIV/0!</v>
      </c>
      <c r="M55" s="208"/>
      <c r="N55" s="66" t="e">
        <f t="shared" si="5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1"/>
        <v>#DIV/0!</v>
      </c>
      <c r="I56" s="65" t="e">
        <f t="shared" si="2"/>
        <v>#DIV/0!</v>
      </c>
      <c r="J56" s="65" t="e">
        <f t="shared" si="3"/>
        <v>#DIV/0!</v>
      </c>
      <c r="K56" s="65" t="e">
        <f t="shared" si="4"/>
        <v>#DIV/0!</v>
      </c>
      <c r="L56" s="202" t="e">
        <f t="shared" si="6"/>
        <v>#DIV/0!</v>
      </c>
      <c r="M56" s="208"/>
      <c r="N56" s="66" t="e">
        <f t="shared" si="5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1"/>
        <v>#DIV/0!</v>
      </c>
      <c r="I57" s="65" t="e">
        <f t="shared" si="2"/>
        <v>#DIV/0!</v>
      </c>
      <c r="J57" s="65" t="e">
        <f t="shared" si="3"/>
        <v>#DIV/0!</v>
      </c>
      <c r="K57" s="65" t="e">
        <f t="shared" si="4"/>
        <v>#DIV/0!</v>
      </c>
      <c r="L57" s="202" t="e">
        <f t="shared" si="6"/>
        <v>#DIV/0!</v>
      </c>
      <c r="M57" s="208"/>
      <c r="N57" s="66" t="e">
        <f t="shared" si="5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1"/>
        <v>#DIV/0!</v>
      </c>
      <c r="I58" s="65" t="e">
        <f t="shared" si="2"/>
        <v>#DIV/0!</v>
      </c>
      <c r="J58" s="65" t="e">
        <f t="shared" si="3"/>
        <v>#DIV/0!</v>
      </c>
      <c r="K58" s="65" t="e">
        <f t="shared" si="4"/>
        <v>#DIV/0!</v>
      </c>
      <c r="L58" s="202" t="e">
        <f t="shared" si="6"/>
        <v>#DIV/0!</v>
      </c>
      <c r="M58" s="208"/>
      <c r="N58" s="66" t="e">
        <f t="shared" si="5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1"/>
        <v>#DIV/0!</v>
      </c>
      <c r="I59" s="65" t="e">
        <f t="shared" si="2"/>
        <v>#DIV/0!</v>
      </c>
      <c r="J59" s="65" t="e">
        <f t="shared" si="3"/>
        <v>#DIV/0!</v>
      </c>
      <c r="K59" s="65" t="e">
        <f t="shared" si="4"/>
        <v>#DIV/0!</v>
      </c>
      <c r="L59" s="202" t="e">
        <f t="shared" si="6"/>
        <v>#DIV/0!</v>
      </c>
      <c r="M59" s="208"/>
      <c r="N59" s="66" t="e">
        <f t="shared" si="5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1"/>
        <v>#DIV/0!</v>
      </c>
      <c r="I60" s="74" t="e">
        <f t="shared" si="2"/>
        <v>#DIV/0!</v>
      </c>
      <c r="J60" s="65" t="e">
        <f t="shared" si="3"/>
        <v>#DIV/0!</v>
      </c>
      <c r="K60" s="65" t="e">
        <f t="shared" si="4"/>
        <v>#DIV/0!</v>
      </c>
      <c r="L60" s="202" t="e">
        <f t="shared" si="6"/>
        <v>#DIV/0!</v>
      </c>
      <c r="M60" s="209"/>
      <c r="N60" s="66" t="e">
        <f t="shared" si="5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5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Rlh6IkmcOYAmZEzZ5dADE117uI3nzcclAprP6PWa+mKZWOvlIYKZUOycgox9H6WMGgBRAlXRf77+NmZGFzJZeA==" saltValue="XzE2XgDlb0NZyESwKUxxsg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8A5D-791B-4323-ADF6-865DCAB3545B}">
  <dimension ref="A1:O366"/>
  <sheetViews>
    <sheetView zoomScale="75" zoomScaleNormal="75" workbookViewId="0">
      <selection activeCell="L15" sqref="L15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xpBobiqIJhGFsGj88CD6/sYPMbUupIJpWmG9YTpZ16SRrrzdq4B+IDwXhnXZwwpmnzRMx7E6xo6xxL2safM12g==" saltValue="g1qQCEsxEwY17YGltgtZ+Q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B72E-27A0-4532-BC6B-92F1C9980460}">
  <dimension ref="A1:O366"/>
  <sheetViews>
    <sheetView zoomScale="75" zoomScaleNormal="75" workbookViewId="0">
      <selection activeCell="L15" sqref="L15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 t="shared" ref="H16:H60" si="1">(D16+E16+F16)/$C$12</f>
        <v>#DIV/0!</v>
      </c>
      <c r="I16" s="65" t="e">
        <f t="shared" ref="I16:I60" si="2">SUM(D16/$F$12)</f>
        <v>#DIV/0!</v>
      </c>
      <c r="J16" s="65" t="e">
        <f t="shared" ref="J16:J60" si="3">SUM(E16/$G$12)</f>
        <v>#DIV/0!</v>
      </c>
      <c r="K16" s="65" t="e">
        <f t="shared" ref="K16:K60" si="4">SUM(F16/$H$12)</f>
        <v>#DIV/0!</v>
      </c>
      <c r="L16" s="202" t="e">
        <f>(C16+D16+E16+F16)/($C$12)</f>
        <v>#DIV/0!</v>
      </c>
      <c r="M16" s="207"/>
      <c r="N16" s="66" t="e">
        <f t="shared" ref="N16:N61" si="5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si="1"/>
        <v>#DIV/0!</v>
      </c>
      <c r="I17" s="65" t="e">
        <f t="shared" si="2"/>
        <v>#DIV/0!</v>
      </c>
      <c r="J17" s="65" t="e">
        <f t="shared" si="3"/>
        <v>#DIV/0!</v>
      </c>
      <c r="K17" s="65" t="e">
        <f t="shared" si="4"/>
        <v>#DIV/0!</v>
      </c>
      <c r="L17" s="202" t="e">
        <f t="shared" ref="L17:L60" si="6">(C17+D17+E17+F17)/($C$12)</f>
        <v>#DIV/0!</v>
      </c>
      <c r="M17" s="208"/>
      <c r="N17" s="66" t="e">
        <f t="shared" si="5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1"/>
        <v>#DIV/0!</v>
      </c>
      <c r="I18" s="65" t="e">
        <f t="shared" si="2"/>
        <v>#DIV/0!</v>
      </c>
      <c r="J18" s="65" t="e">
        <f t="shared" si="3"/>
        <v>#DIV/0!</v>
      </c>
      <c r="K18" s="65" t="e">
        <f t="shared" si="4"/>
        <v>#DIV/0!</v>
      </c>
      <c r="L18" s="202" t="e">
        <f t="shared" si="6"/>
        <v>#DIV/0!</v>
      </c>
      <c r="M18" s="208"/>
      <c r="N18" s="66" t="e">
        <f t="shared" si="5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1"/>
        <v>#DIV/0!</v>
      </c>
      <c r="I19" s="65" t="e">
        <f t="shared" si="2"/>
        <v>#DIV/0!</v>
      </c>
      <c r="J19" s="65" t="e">
        <f t="shared" si="3"/>
        <v>#DIV/0!</v>
      </c>
      <c r="K19" s="65" t="e">
        <f t="shared" si="4"/>
        <v>#DIV/0!</v>
      </c>
      <c r="L19" s="202" t="e">
        <f t="shared" si="6"/>
        <v>#DIV/0!</v>
      </c>
      <c r="M19" s="208"/>
      <c r="N19" s="66" t="e">
        <f t="shared" si="5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1"/>
        <v>#DIV/0!</v>
      </c>
      <c r="I20" s="65" t="e">
        <f t="shared" si="2"/>
        <v>#DIV/0!</v>
      </c>
      <c r="J20" s="65" t="e">
        <f t="shared" si="3"/>
        <v>#DIV/0!</v>
      </c>
      <c r="K20" s="65" t="e">
        <f t="shared" si="4"/>
        <v>#DIV/0!</v>
      </c>
      <c r="L20" s="202" t="e">
        <f t="shared" si="6"/>
        <v>#DIV/0!</v>
      </c>
      <c r="M20" s="208"/>
      <c r="N20" s="66" t="e">
        <f t="shared" si="5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1"/>
        <v>#DIV/0!</v>
      </c>
      <c r="I21" s="65" t="e">
        <f t="shared" si="2"/>
        <v>#DIV/0!</v>
      </c>
      <c r="J21" s="65" t="e">
        <f t="shared" si="3"/>
        <v>#DIV/0!</v>
      </c>
      <c r="K21" s="65" t="e">
        <f t="shared" si="4"/>
        <v>#DIV/0!</v>
      </c>
      <c r="L21" s="202" t="e">
        <f t="shared" si="6"/>
        <v>#DIV/0!</v>
      </c>
      <c r="M21" s="208"/>
      <c r="N21" s="66" t="e">
        <f t="shared" si="5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1"/>
        <v>#DIV/0!</v>
      </c>
      <c r="I22" s="65" t="e">
        <f t="shared" si="2"/>
        <v>#DIV/0!</v>
      </c>
      <c r="J22" s="65" t="e">
        <f t="shared" si="3"/>
        <v>#DIV/0!</v>
      </c>
      <c r="K22" s="65" t="e">
        <f t="shared" si="4"/>
        <v>#DIV/0!</v>
      </c>
      <c r="L22" s="202" t="e">
        <f t="shared" si="6"/>
        <v>#DIV/0!</v>
      </c>
      <c r="M22" s="208"/>
      <c r="N22" s="66" t="e">
        <f t="shared" si="5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1"/>
        <v>#DIV/0!</v>
      </c>
      <c r="I23" s="65" t="e">
        <f t="shared" si="2"/>
        <v>#DIV/0!</v>
      </c>
      <c r="J23" s="65" t="e">
        <f t="shared" si="3"/>
        <v>#DIV/0!</v>
      </c>
      <c r="K23" s="65" t="e">
        <f t="shared" si="4"/>
        <v>#DIV/0!</v>
      </c>
      <c r="L23" s="202" t="e">
        <f t="shared" si="6"/>
        <v>#DIV/0!</v>
      </c>
      <c r="M23" s="208"/>
      <c r="N23" s="66" t="e">
        <f t="shared" si="5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1"/>
        <v>#DIV/0!</v>
      </c>
      <c r="I24" s="65" t="e">
        <f t="shared" si="2"/>
        <v>#DIV/0!</v>
      </c>
      <c r="J24" s="65" t="e">
        <f t="shared" si="3"/>
        <v>#DIV/0!</v>
      </c>
      <c r="K24" s="65" t="e">
        <f t="shared" si="4"/>
        <v>#DIV/0!</v>
      </c>
      <c r="L24" s="202" t="e">
        <f t="shared" si="6"/>
        <v>#DIV/0!</v>
      </c>
      <c r="M24" s="208"/>
      <c r="N24" s="66" t="e">
        <f t="shared" si="5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1"/>
        <v>#DIV/0!</v>
      </c>
      <c r="I25" s="65" t="e">
        <f t="shared" si="2"/>
        <v>#DIV/0!</v>
      </c>
      <c r="J25" s="65" t="e">
        <f t="shared" si="3"/>
        <v>#DIV/0!</v>
      </c>
      <c r="K25" s="65" t="e">
        <f t="shared" si="4"/>
        <v>#DIV/0!</v>
      </c>
      <c r="L25" s="202" t="e">
        <f t="shared" si="6"/>
        <v>#DIV/0!</v>
      </c>
      <c r="M25" s="208"/>
      <c r="N25" s="66" t="e">
        <f t="shared" si="5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1"/>
        <v>#DIV/0!</v>
      </c>
      <c r="I26" s="65" t="e">
        <f t="shared" si="2"/>
        <v>#DIV/0!</v>
      </c>
      <c r="J26" s="65" t="e">
        <f t="shared" si="3"/>
        <v>#DIV/0!</v>
      </c>
      <c r="K26" s="65" t="e">
        <f t="shared" si="4"/>
        <v>#DIV/0!</v>
      </c>
      <c r="L26" s="202" t="e">
        <f t="shared" si="6"/>
        <v>#DIV/0!</v>
      </c>
      <c r="M26" s="208"/>
      <c r="N26" s="66" t="e">
        <f t="shared" si="5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1"/>
        <v>#DIV/0!</v>
      </c>
      <c r="I27" s="65" t="e">
        <f t="shared" si="2"/>
        <v>#DIV/0!</v>
      </c>
      <c r="J27" s="65" t="e">
        <f t="shared" si="3"/>
        <v>#DIV/0!</v>
      </c>
      <c r="K27" s="65" t="e">
        <f t="shared" si="4"/>
        <v>#DIV/0!</v>
      </c>
      <c r="L27" s="202" t="e">
        <f t="shared" si="6"/>
        <v>#DIV/0!</v>
      </c>
      <c r="M27" s="208"/>
      <c r="N27" s="66" t="e">
        <f t="shared" si="5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1"/>
        <v>#DIV/0!</v>
      </c>
      <c r="I28" s="65" t="e">
        <f t="shared" si="2"/>
        <v>#DIV/0!</v>
      </c>
      <c r="J28" s="65" t="e">
        <f t="shared" si="3"/>
        <v>#DIV/0!</v>
      </c>
      <c r="K28" s="65" t="e">
        <f t="shared" si="4"/>
        <v>#DIV/0!</v>
      </c>
      <c r="L28" s="202" t="e">
        <f t="shared" si="6"/>
        <v>#DIV/0!</v>
      </c>
      <c r="M28" s="208"/>
      <c r="N28" s="66" t="e">
        <f t="shared" si="5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1"/>
        <v>#DIV/0!</v>
      </c>
      <c r="I29" s="65" t="e">
        <f t="shared" si="2"/>
        <v>#DIV/0!</v>
      </c>
      <c r="J29" s="65" t="e">
        <f t="shared" si="3"/>
        <v>#DIV/0!</v>
      </c>
      <c r="K29" s="65" t="e">
        <f t="shared" si="4"/>
        <v>#DIV/0!</v>
      </c>
      <c r="L29" s="202" t="e">
        <f t="shared" si="6"/>
        <v>#DIV/0!</v>
      </c>
      <c r="M29" s="208"/>
      <c r="N29" s="66" t="e">
        <f t="shared" si="5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1"/>
        <v>#DIV/0!</v>
      </c>
      <c r="I30" s="65" t="e">
        <f t="shared" si="2"/>
        <v>#DIV/0!</v>
      </c>
      <c r="J30" s="65" t="e">
        <f t="shared" si="3"/>
        <v>#DIV/0!</v>
      </c>
      <c r="K30" s="65" t="e">
        <f t="shared" si="4"/>
        <v>#DIV/0!</v>
      </c>
      <c r="L30" s="202" t="e">
        <f t="shared" si="6"/>
        <v>#DIV/0!</v>
      </c>
      <c r="M30" s="208"/>
      <c r="N30" s="66" t="e">
        <f t="shared" si="5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1"/>
        <v>#DIV/0!</v>
      </c>
      <c r="I31" s="65" t="e">
        <f t="shared" si="2"/>
        <v>#DIV/0!</v>
      </c>
      <c r="J31" s="65" t="e">
        <f t="shared" si="3"/>
        <v>#DIV/0!</v>
      </c>
      <c r="K31" s="65" t="e">
        <f t="shared" si="4"/>
        <v>#DIV/0!</v>
      </c>
      <c r="L31" s="202" t="e">
        <f t="shared" si="6"/>
        <v>#DIV/0!</v>
      </c>
      <c r="M31" s="208"/>
      <c r="N31" s="66" t="e">
        <f t="shared" si="5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1"/>
        <v>#DIV/0!</v>
      </c>
      <c r="I32" s="65" t="e">
        <f t="shared" si="2"/>
        <v>#DIV/0!</v>
      </c>
      <c r="J32" s="65" t="e">
        <f t="shared" si="3"/>
        <v>#DIV/0!</v>
      </c>
      <c r="K32" s="65" t="e">
        <f t="shared" si="4"/>
        <v>#DIV/0!</v>
      </c>
      <c r="L32" s="202" t="e">
        <f t="shared" si="6"/>
        <v>#DIV/0!</v>
      </c>
      <c r="M32" s="208"/>
      <c r="N32" s="66" t="e">
        <f t="shared" si="5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1"/>
        <v>#DIV/0!</v>
      </c>
      <c r="I33" s="65" t="e">
        <f t="shared" si="2"/>
        <v>#DIV/0!</v>
      </c>
      <c r="J33" s="65" t="e">
        <f t="shared" si="3"/>
        <v>#DIV/0!</v>
      </c>
      <c r="K33" s="65" t="e">
        <f t="shared" si="4"/>
        <v>#DIV/0!</v>
      </c>
      <c r="L33" s="202" t="e">
        <f t="shared" si="6"/>
        <v>#DIV/0!</v>
      </c>
      <c r="M33" s="208"/>
      <c r="N33" s="66" t="e">
        <f t="shared" si="5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1"/>
        <v>#DIV/0!</v>
      </c>
      <c r="I34" s="65" t="e">
        <f t="shared" si="2"/>
        <v>#DIV/0!</v>
      </c>
      <c r="J34" s="65" t="e">
        <f t="shared" si="3"/>
        <v>#DIV/0!</v>
      </c>
      <c r="K34" s="65" t="e">
        <f t="shared" si="4"/>
        <v>#DIV/0!</v>
      </c>
      <c r="L34" s="202" t="e">
        <f t="shared" si="6"/>
        <v>#DIV/0!</v>
      </c>
      <c r="M34" s="208"/>
      <c r="N34" s="66" t="e">
        <f t="shared" si="5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1"/>
        <v>#DIV/0!</v>
      </c>
      <c r="I35" s="65" t="e">
        <f t="shared" si="2"/>
        <v>#DIV/0!</v>
      </c>
      <c r="J35" s="65" t="e">
        <f t="shared" si="3"/>
        <v>#DIV/0!</v>
      </c>
      <c r="K35" s="65" t="e">
        <f t="shared" si="4"/>
        <v>#DIV/0!</v>
      </c>
      <c r="L35" s="202" t="e">
        <f t="shared" si="6"/>
        <v>#DIV/0!</v>
      </c>
      <c r="M35" s="208"/>
      <c r="N35" s="66" t="e">
        <f t="shared" si="5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1"/>
        <v>#DIV/0!</v>
      </c>
      <c r="I36" s="65" t="e">
        <f t="shared" si="2"/>
        <v>#DIV/0!</v>
      </c>
      <c r="J36" s="65" t="e">
        <f t="shared" si="3"/>
        <v>#DIV/0!</v>
      </c>
      <c r="K36" s="65" t="e">
        <f t="shared" si="4"/>
        <v>#DIV/0!</v>
      </c>
      <c r="L36" s="202" t="e">
        <f t="shared" si="6"/>
        <v>#DIV/0!</v>
      </c>
      <c r="M36" s="208"/>
      <c r="N36" s="66" t="e">
        <f t="shared" si="5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1"/>
        <v>#DIV/0!</v>
      </c>
      <c r="I37" s="65" t="e">
        <f t="shared" si="2"/>
        <v>#DIV/0!</v>
      </c>
      <c r="J37" s="65" t="e">
        <f t="shared" si="3"/>
        <v>#DIV/0!</v>
      </c>
      <c r="K37" s="65" t="e">
        <f t="shared" si="4"/>
        <v>#DIV/0!</v>
      </c>
      <c r="L37" s="202" t="e">
        <f t="shared" si="6"/>
        <v>#DIV/0!</v>
      </c>
      <c r="M37" s="208"/>
      <c r="N37" s="66" t="e">
        <f t="shared" si="5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1"/>
        <v>#DIV/0!</v>
      </c>
      <c r="I38" s="65" t="e">
        <f t="shared" si="2"/>
        <v>#DIV/0!</v>
      </c>
      <c r="J38" s="65" t="e">
        <f t="shared" si="3"/>
        <v>#DIV/0!</v>
      </c>
      <c r="K38" s="65" t="e">
        <f t="shared" si="4"/>
        <v>#DIV/0!</v>
      </c>
      <c r="L38" s="202" t="e">
        <f t="shared" si="6"/>
        <v>#DIV/0!</v>
      </c>
      <c r="M38" s="208"/>
      <c r="N38" s="66" t="e">
        <f t="shared" si="5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1"/>
        <v>#DIV/0!</v>
      </c>
      <c r="I39" s="65" t="e">
        <f t="shared" si="2"/>
        <v>#DIV/0!</v>
      </c>
      <c r="J39" s="65" t="e">
        <f t="shared" si="3"/>
        <v>#DIV/0!</v>
      </c>
      <c r="K39" s="65" t="e">
        <f t="shared" si="4"/>
        <v>#DIV/0!</v>
      </c>
      <c r="L39" s="202" t="e">
        <f t="shared" si="6"/>
        <v>#DIV/0!</v>
      </c>
      <c r="M39" s="208"/>
      <c r="N39" s="66" t="e">
        <f t="shared" si="5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1"/>
        <v>#DIV/0!</v>
      </c>
      <c r="I40" s="65" t="e">
        <f t="shared" si="2"/>
        <v>#DIV/0!</v>
      </c>
      <c r="J40" s="65" t="e">
        <f t="shared" si="3"/>
        <v>#DIV/0!</v>
      </c>
      <c r="K40" s="65" t="e">
        <f t="shared" si="4"/>
        <v>#DIV/0!</v>
      </c>
      <c r="L40" s="202" t="e">
        <f t="shared" si="6"/>
        <v>#DIV/0!</v>
      </c>
      <c r="M40" s="208"/>
      <c r="N40" s="66" t="e">
        <f t="shared" si="5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1"/>
        <v>#DIV/0!</v>
      </c>
      <c r="I41" s="65" t="e">
        <f t="shared" si="2"/>
        <v>#DIV/0!</v>
      </c>
      <c r="J41" s="65" t="e">
        <f t="shared" si="3"/>
        <v>#DIV/0!</v>
      </c>
      <c r="K41" s="65" t="e">
        <f t="shared" si="4"/>
        <v>#DIV/0!</v>
      </c>
      <c r="L41" s="202" t="e">
        <f t="shared" si="6"/>
        <v>#DIV/0!</v>
      </c>
      <c r="M41" s="208"/>
      <c r="N41" s="66" t="e">
        <f t="shared" si="5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1"/>
        <v>#DIV/0!</v>
      </c>
      <c r="I42" s="65" t="e">
        <f t="shared" si="2"/>
        <v>#DIV/0!</v>
      </c>
      <c r="J42" s="65" t="e">
        <f t="shared" si="3"/>
        <v>#DIV/0!</v>
      </c>
      <c r="K42" s="65" t="e">
        <f t="shared" si="4"/>
        <v>#DIV/0!</v>
      </c>
      <c r="L42" s="202" t="e">
        <f t="shared" si="6"/>
        <v>#DIV/0!</v>
      </c>
      <c r="M42" s="208"/>
      <c r="N42" s="66" t="e">
        <f t="shared" si="5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1"/>
        <v>#DIV/0!</v>
      </c>
      <c r="I43" s="65" t="e">
        <f t="shared" si="2"/>
        <v>#DIV/0!</v>
      </c>
      <c r="J43" s="65" t="e">
        <f t="shared" si="3"/>
        <v>#DIV/0!</v>
      </c>
      <c r="K43" s="65" t="e">
        <f t="shared" si="4"/>
        <v>#DIV/0!</v>
      </c>
      <c r="L43" s="202" t="e">
        <f t="shared" si="6"/>
        <v>#DIV/0!</v>
      </c>
      <c r="M43" s="208"/>
      <c r="N43" s="66" t="e">
        <f t="shared" si="5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1"/>
        <v>#DIV/0!</v>
      </c>
      <c r="I44" s="65" t="e">
        <f t="shared" si="2"/>
        <v>#DIV/0!</v>
      </c>
      <c r="J44" s="65" t="e">
        <f t="shared" si="3"/>
        <v>#DIV/0!</v>
      </c>
      <c r="K44" s="65" t="e">
        <f t="shared" si="4"/>
        <v>#DIV/0!</v>
      </c>
      <c r="L44" s="202" t="e">
        <f t="shared" si="6"/>
        <v>#DIV/0!</v>
      </c>
      <c r="M44" s="208"/>
      <c r="N44" s="66" t="e">
        <f t="shared" si="5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1"/>
        <v>#DIV/0!</v>
      </c>
      <c r="I45" s="65" t="e">
        <f t="shared" si="2"/>
        <v>#DIV/0!</v>
      </c>
      <c r="J45" s="65" t="e">
        <f t="shared" si="3"/>
        <v>#DIV/0!</v>
      </c>
      <c r="K45" s="65" t="e">
        <f t="shared" si="4"/>
        <v>#DIV/0!</v>
      </c>
      <c r="L45" s="202" t="e">
        <f t="shared" si="6"/>
        <v>#DIV/0!</v>
      </c>
      <c r="M45" s="208"/>
      <c r="N45" s="66" t="e">
        <f t="shared" si="5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1"/>
        <v>#DIV/0!</v>
      </c>
      <c r="I46" s="65" t="e">
        <f t="shared" si="2"/>
        <v>#DIV/0!</v>
      </c>
      <c r="J46" s="65" t="e">
        <f t="shared" si="3"/>
        <v>#DIV/0!</v>
      </c>
      <c r="K46" s="65" t="e">
        <f t="shared" si="4"/>
        <v>#DIV/0!</v>
      </c>
      <c r="L46" s="202" t="e">
        <f t="shared" si="6"/>
        <v>#DIV/0!</v>
      </c>
      <c r="M46" s="208"/>
      <c r="N46" s="66" t="e">
        <f t="shared" si="5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1"/>
        <v>#DIV/0!</v>
      </c>
      <c r="I47" s="65" t="e">
        <f t="shared" si="2"/>
        <v>#DIV/0!</v>
      </c>
      <c r="J47" s="65" t="e">
        <f t="shared" si="3"/>
        <v>#DIV/0!</v>
      </c>
      <c r="K47" s="65" t="e">
        <f t="shared" si="4"/>
        <v>#DIV/0!</v>
      </c>
      <c r="L47" s="202" t="e">
        <f t="shared" si="6"/>
        <v>#DIV/0!</v>
      </c>
      <c r="M47" s="208"/>
      <c r="N47" s="66" t="e">
        <f t="shared" si="5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1"/>
        <v>#DIV/0!</v>
      </c>
      <c r="I48" s="65" t="e">
        <f t="shared" si="2"/>
        <v>#DIV/0!</v>
      </c>
      <c r="J48" s="65" t="e">
        <f t="shared" si="3"/>
        <v>#DIV/0!</v>
      </c>
      <c r="K48" s="65" t="e">
        <f t="shared" si="4"/>
        <v>#DIV/0!</v>
      </c>
      <c r="L48" s="202" t="e">
        <f t="shared" si="6"/>
        <v>#DIV/0!</v>
      </c>
      <c r="M48" s="208"/>
      <c r="N48" s="66" t="e">
        <f t="shared" si="5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1"/>
        <v>#DIV/0!</v>
      </c>
      <c r="I49" s="65" t="e">
        <f t="shared" si="2"/>
        <v>#DIV/0!</v>
      </c>
      <c r="J49" s="65" t="e">
        <f t="shared" si="3"/>
        <v>#DIV/0!</v>
      </c>
      <c r="K49" s="65" t="e">
        <f t="shared" si="4"/>
        <v>#DIV/0!</v>
      </c>
      <c r="L49" s="202" t="e">
        <f t="shared" si="6"/>
        <v>#DIV/0!</v>
      </c>
      <c r="M49" s="208"/>
      <c r="N49" s="66" t="e">
        <f t="shared" si="5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1"/>
        <v>#DIV/0!</v>
      </c>
      <c r="I50" s="65" t="e">
        <f t="shared" si="2"/>
        <v>#DIV/0!</v>
      </c>
      <c r="J50" s="65" t="e">
        <f t="shared" si="3"/>
        <v>#DIV/0!</v>
      </c>
      <c r="K50" s="65" t="e">
        <f t="shared" si="4"/>
        <v>#DIV/0!</v>
      </c>
      <c r="L50" s="202" t="e">
        <f t="shared" si="6"/>
        <v>#DIV/0!</v>
      </c>
      <c r="M50" s="208"/>
      <c r="N50" s="66" t="e">
        <f t="shared" si="5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1"/>
        <v>#DIV/0!</v>
      </c>
      <c r="I51" s="65" t="e">
        <f t="shared" si="2"/>
        <v>#DIV/0!</v>
      </c>
      <c r="J51" s="65" t="e">
        <f t="shared" si="3"/>
        <v>#DIV/0!</v>
      </c>
      <c r="K51" s="65" t="e">
        <f t="shared" si="4"/>
        <v>#DIV/0!</v>
      </c>
      <c r="L51" s="202" t="e">
        <f t="shared" si="6"/>
        <v>#DIV/0!</v>
      </c>
      <c r="M51" s="208"/>
      <c r="N51" s="66" t="e">
        <f t="shared" si="5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1"/>
        <v>#DIV/0!</v>
      </c>
      <c r="I52" s="65" t="e">
        <f t="shared" si="2"/>
        <v>#DIV/0!</v>
      </c>
      <c r="J52" s="65" t="e">
        <f t="shared" si="3"/>
        <v>#DIV/0!</v>
      </c>
      <c r="K52" s="65" t="e">
        <f t="shared" si="4"/>
        <v>#DIV/0!</v>
      </c>
      <c r="L52" s="202" t="e">
        <f t="shared" si="6"/>
        <v>#DIV/0!</v>
      </c>
      <c r="M52" s="208"/>
      <c r="N52" s="66" t="e">
        <f t="shared" si="5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1"/>
        <v>#DIV/0!</v>
      </c>
      <c r="I53" s="65" t="e">
        <f t="shared" si="2"/>
        <v>#DIV/0!</v>
      </c>
      <c r="J53" s="65" t="e">
        <f t="shared" si="3"/>
        <v>#DIV/0!</v>
      </c>
      <c r="K53" s="65" t="e">
        <f t="shared" si="4"/>
        <v>#DIV/0!</v>
      </c>
      <c r="L53" s="202" t="e">
        <f t="shared" si="6"/>
        <v>#DIV/0!</v>
      </c>
      <c r="M53" s="208"/>
      <c r="N53" s="66" t="e">
        <f t="shared" si="5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1"/>
        <v>#DIV/0!</v>
      </c>
      <c r="I54" s="65" t="e">
        <f t="shared" si="2"/>
        <v>#DIV/0!</v>
      </c>
      <c r="J54" s="65" t="e">
        <f t="shared" si="3"/>
        <v>#DIV/0!</v>
      </c>
      <c r="K54" s="65" t="e">
        <f t="shared" si="4"/>
        <v>#DIV/0!</v>
      </c>
      <c r="L54" s="202" t="e">
        <f t="shared" si="6"/>
        <v>#DIV/0!</v>
      </c>
      <c r="M54" s="208"/>
      <c r="N54" s="66" t="e">
        <f t="shared" si="5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1"/>
        <v>#DIV/0!</v>
      </c>
      <c r="I55" s="65" t="e">
        <f t="shared" si="2"/>
        <v>#DIV/0!</v>
      </c>
      <c r="J55" s="65" t="e">
        <f t="shared" si="3"/>
        <v>#DIV/0!</v>
      </c>
      <c r="K55" s="65" t="e">
        <f t="shared" si="4"/>
        <v>#DIV/0!</v>
      </c>
      <c r="L55" s="202" t="e">
        <f t="shared" si="6"/>
        <v>#DIV/0!</v>
      </c>
      <c r="M55" s="208"/>
      <c r="N55" s="66" t="e">
        <f t="shared" si="5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1"/>
        <v>#DIV/0!</v>
      </c>
      <c r="I56" s="65" t="e">
        <f t="shared" si="2"/>
        <v>#DIV/0!</v>
      </c>
      <c r="J56" s="65" t="e">
        <f t="shared" si="3"/>
        <v>#DIV/0!</v>
      </c>
      <c r="K56" s="65" t="e">
        <f t="shared" si="4"/>
        <v>#DIV/0!</v>
      </c>
      <c r="L56" s="202" t="e">
        <f t="shared" si="6"/>
        <v>#DIV/0!</v>
      </c>
      <c r="M56" s="208"/>
      <c r="N56" s="66" t="e">
        <f t="shared" si="5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1"/>
        <v>#DIV/0!</v>
      </c>
      <c r="I57" s="65" t="e">
        <f t="shared" si="2"/>
        <v>#DIV/0!</v>
      </c>
      <c r="J57" s="65" t="e">
        <f t="shared" si="3"/>
        <v>#DIV/0!</v>
      </c>
      <c r="K57" s="65" t="e">
        <f t="shared" si="4"/>
        <v>#DIV/0!</v>
      </c>
      <c r="L57" s="202" t="e">
        <f t="shared" si="6"/>
        <v>#DIV/0!</v>
      </c>
      <c r="M57" s="208"/>
      <c r="N57" s="66" t="e">
        <f t="shared" si="5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1"/>
        <v>#DIV/0!</v>
      </c>
      <c r="I58" s="65" t="e">
        <f t="shared" si="2"/>
        <v>#DIV/0!</v>
      </c>
      <c r="J58" s="65" t="e">
        <f t="shared" si="3"/>
        <v>#DIV/0!</v>
      </c>
      <c r="K58" s="65" t="e">
        <f t="shared" si="4"/>
        <v>#DIV/0!</v>
      </c>
      <c r="L58" s="202" t="e">
        <f t="shared" si="6"/>
        <v>#DIV/0!</v>
      </c>
      <c r="M58" s="208"/>
      <c r="N58" s="66" t="e">
        <f t="shared" si="5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1"/>
        <v>#DIV/0!</v>
      </c>
      <c r="I59" s="65" t="e">
        <f t="shared" si="2"/>
        <v>#DIV/0!</v>
      </c>
      <c r="J59" s="65" t="e">
        <f t="shared" si="3"/>
        <v>#DIV/0!</v>
      </c>
      <c r="K59" s="65" t="e">
        <f t="shared" si="4"/>
        <v>#DIV/0!</v>
      </c>
      <c r="L59" s="202" t="e">
        <f t="shared" si="6"/>
        <v>#DIV/0!</v>
      </c>
      <c r="M59" s="208"/>
      <c r="N59" s="66" t="e">
        <f t="shared" si="5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1"/>
        <v>#DIV/0!</v>
      </c>
      <c r="I60" s="74" t="e">
        <f t="shared" si="2"/>
        <v>#DIV/0!</v>
      </c>
      <c r="J60" s="65" t="e">
        <f t="shared" si="3"/>
        <v>#DIV/0!</v>
      </c>
      <c r="K60" s="65" t="e">
        <f t="shared" si="4"/>
        <v>#DIV/0!</v>
      </c>
      <c r="L60" s="202" t="e">
        <f t="shared" si="6"/>
        <v>#DIV/0!</v>
      </c>
      <c r="M60" s="209"/>
      <c r="N60" s="66" t="e">
        <f t="shared" si="5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5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wMAW68BbiqAPXDcvFkYZSRS+4wuIeYZRdjoGsYkOFIoZhkOiChKXK5Q5hDd+JMuNQh/x4S3GoJssDSCOm6Ij7g==" saltValue="ZuSB2SKEFFl1ERHyGckv9g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A4D7-7D80-4E7F-BAAA-6C2C446871BD}">
  <dimension ref="A1:O366"/>
  <sheetViews>
    <sheetView zoomScale="75" zoomScaleNormal="75" workbookViewId="0">
      <selection activeCell="L15" sqref="L15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aycUjTxWiGL59/I4iysAiAtL9wzC+D6z1ILiCYIfuKUgdlZd0CKoI65buJHSG+8J0lkm3goNb6D4z7ptCVA8Gw==" saltValue="vBMY3cFPNcJ8wcMnXAdCuQ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8BA5-1FA6-4952-A8B9-BA522AE3A943}">
  <dimension ref="A1:O366"/>
  <sheetViews>
    <sheetView topLeftCell="A4" zoomScale="75" zoomScaleNormal="75" workbookViewId="0">
      <selection activeCell="M9" sqref="M9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nUWkqQb34yfLbYBHOdCug1E9j9V4az0bw4Yo5Nls3NIRC7GvmGkjHmk8uQUhFjw3fmxciKNsHMKgcreeyjYh2g==" saltValue="FkxNY1pB89blvliqgn5VVA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CB7B-9F90-492C-9D12-31C286C60EDD}">
  <dimension ref="A1:O366"/>
  <sheetViews>
    <sheetView topLeftCell="A2" zoomScale="75" zoomScaleNormal="75" workbookViewId="0">
      <selection activeCell="L15" sqref="L15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JOBvgLQBCWFhCRnoxnAfg77MsGH3sevOrwKtFdQ/3S4jRzg+M2h+4HO/0u86Ftj8dCYAOnEgZGgkpNI3edCJCw==" saltValue="596mtD0nS7A2G6rOOWtjLw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404D-78A3-422F-9092-EAD4456EE018}">
  <dimension ref="A1:O366"/>
  <sheetViews>
    <sheetView zoomScale="75" zoomScaleNormal="75" workbookViewId="0">
      <selection activeCell="C10" sqref="C10:D10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3A4iS8+qlNhP1LiR3zGrYEHbfJ5diD6qUL8SpNHLkjYEnvkgUKTmfj/EY2528pAtWhml1pqsIkgseOtmpoTdOg==" saltValue="q20lDbKADuWHZgKahGL15A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  <pageSetUpPr fitToPage="1"/>
  </sheetPr>
  <dimension ref="A1:AP41"/>
  <sheetViews>
    <sheetView tabSelected="1" zoomScale="50" zoomScaleNormal="50" workbookViewId="0">
      <pane xSplit="1" topLeftCell="G1" activePane="topRight" state="frozen"/>
      <selection pane="topRight" activeCell="I22" sqref="I22"/>
    </sheetView>
  </sheetViews>
  <sheetFormatPr baseColWidth="10" defaultColWidth="10.453125" defaultRowHeight="17" x14ac:dyDescent="0.4"/>
  <cols>
    <col min="1" max="1" width="38.81640625" style="85" customWidth="1"/>
    <col min="2" max="21" width="18.54296875" style="85" customWidth="1"/>
    <col min="22" max="22" width="19.81640625" style="116" customWidth="1"/>
    <col min="23" max="42" width="10.453125" style="85"/>
    <col min="43" max="16384" width="10.453125" style="1"/>
  </cols>
  <sheetData>
    <row r="1" spans="1:42" s="246" customFormat="1" ht="22.5" customHeight="1" x14ac:dyDescent="0.45">
      <c r="A1" s="371" t="s">
        <v>43</v>
      </c>
      <c r="B1" s="372"/>
      <c r="C1" s="372"/>
      <c r="D1" s="372"/>
      <c r="E1" s="372"/>
      <c r="F1" s="372"/>
      <c r="G1" s="372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5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</row>
    <row r="2" spans="1:42" s="2" customFormat="1" ht="17.25" customHeight="1" thickBot="1" x14ac:dyDescent="0.4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97"/>
      <c r="N2" s="25"/>
      <c r="O2" s="21"/>
      <c r="P2" s="21"/>
      <c r="Q2" s="21"/>
      <c r="R2" s="21"/>
      <c r="S2" s="21"/>
      <c r="T2" s="21"/>
      <c r="U2" s="21"/>
      <c r="V2" s="116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ht="27" customHeight="1" thickBot="1" x14ac:dyDescent="0.45">
      <c r="E3" s="376" t="s">
        <v>44</v>
      </c>
      <c r="F3" s="377"/>
      <c r="G3" s="378">
        <f>'Récap vacci lieu A'!C8+'Récap vacci lieu B'!C8+'Récap vacci lieu C'!C8+'Récap vacci lieu D'!C8+'Récap vacci lieu E'!C8+'Récap vacci lieu F'!C8+'Récap vacci lieu G'!C8+'Récap vacci lieu H'!C8+'Récap vacci lieu I'!C8+'Récap vacci lieu J'!C8+'Récap vacci lieu K'!C8+'Récap vacci lieu L'!C8+'Récap vacci lieu M'!C8+'Récap vacci lieu N'!C8+'Récap vacci lieu O'!C8+'Récap vacci lieu P'!C8+'Récap vacci lieu Q'!C8+'Récap vacci lieu R'!C8+'Récap vacci lieu S'!C8+'Récap vacci lieu T'!C8</f>
        <v>3000</v>
      </c>
      <c r="H3" s="379"/>
    </row>
    <row r="4" spans="1:42" s="3" customFormat="1" ht="20.25" customHeight="1" x14ac:dyDescent="0.4">
      <c r="A4" s="20" t="s">
        <v>45</v>
      </c>
      <c r="B4" s="389">
        <f>'Récap vacci lieu A'!B4:C4</f>
        <v>0</v>
      </c>
      <c r="C4" s="390"/>
      <c r="D4" s="21"/>
      <c r="E4" s="86" t="s">
        <v>46</v>
      </c>
      <c r="F4" s="87" t="s">
        <v>47</v>
      </c>
      <c r="G4" s="383" t="str">
        <f>'Récap vacci lieu A'!C6</f>
        <v>6 mois -  …</v>
      </c>
      <c r="H4" s="384">
        <f>'Récap vacci lieu A'!D10</f>
        <v>0</v>
      </c>
      <c r="I4" s="109" t="s">
        <v>48</v>
      </c>
      <c r="J4" s="98" t="s">
        <v>49</v>
      </c>
      <c r="K4" s="98" t="s">
        <v>50</v>
      </c>
      <c r="L4" s="243" t="s">
        <v>51</v>
      </c>
      <c r="M4" s="21"/>
      <c r="N4" s="21"/>
      <c r="O4" s="21"/>
      <c r="P4" s="21"/>
      <c r="Q4" s="21"/>
      <c r="R4" s="21"/>
      <c r="S4" s="21"/>
      <c r="T4" s="21"/>
      <c r="U4" s="21"/>
      <c r="V4" s="116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2" s="3" customFormat="1" ht="20.25" customHeight="1" x14ac:dyDescent="0.4">
      <c r="A5" s="20" t="s">
        <v>52</v>
      </c>
      <c r="B5" s="99">
        <f>'Récap vacci lieu A'!K5</f>
        <v>0</v>
      </c>
      <c r="C5" s="100"/>
      <c r="D5" s="21"/>
      <c r="E5" s="86" t="s">
        <v>53</v>
      </c>
      <c r="F5" s="88" t="s">
        <v>54</v>
      </c>
      <c r="G5" s="385">
        <f>J5+K5+L5</f>
        <v>0.16</v>
      </c>
      <c r="H5" s="386"/>
      <c r="I5" s="101">
        <f>'Récap vacci lieu A'!E11</f>
        <v>0.01</v>
      </c>
      <c r="J5" s="89">
        <f>'Récap vacci lieu A'!F11</f>
        <v>0.01</v>
      </c>
      <c r="K5" s="89">
        <f>'Récap vacci lieu A'!G11</f>
        <v>0.15</v>
      </c>
      <c r="L5" s="90">
        <f>'Récap vacci lieu A'!H11</f>
        <v>0</v>
      </c>
      <c r="M5" s="21"/>
      <c r="N5" s="21"/>
      <c r="O5" s="21"/>
      <c r="P5" s="21"/>
      <c r="Q5" s="21"/>
      <c r="R5" s="21"/>
      <c r="S5" s="21"/>
      <c r="T5" s="21"/>
      <c r="U5" s="21"/>
      <c r="V5" s="116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</row>
    <row r="6" spans="1:42" s="3" customFormat="1" ht="20.25" customHeight="1" thickBot="1" x14ac:dyDescent="0.45">
      <c r="A6" s="21"/>
      <c r="B6" s="21"/>
      <c r="C6" s="21"/>
      <c r="D6" s="21"/>
      <c r="E6" s="91"/>
      <c r="F6" s="92" t="s">
        <v>55</v>
      </c>
      <c r="G6" s="387">
        <f>SUM(G3*G5)</f>
        <v>480</v>
      </c>
      <c r="H6" s="388"/>
      <c r="I6" s="54">
        <f>SUM(G3*I5)</f>
        <v>30</v>
      </c>
      <c r="J6" s="55">
        <f>SUM(G3*J5)</f>
        <v>30</v>
      </c>
      <c r="K6" s="55">
        <f>SUM(G3*K5)</f>
        <v>450</v>
      </c>
      <c r="L6" s="55">
        <f>SUM(G3*L5)</f>
        <v>0</v>
      </c>
      <c r="M6" s="21"/>
      <c r="N6" s="21"/>
      <c r="O6" s="21"/>
      <c r="P6" s="21"/>
      <c r="Q6" s="21"/>
      <c r="R6" s="21"/>
      <c r="S6" s="21"/>
      <c r="T6" s="21"/>
      <c r="U6" s="21"/>
      <c r="V6" s="116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</row>
    <row r="7" spans="1:42" s="3" customFormat="1" ht="24" customHeight="1" x14ac:dyDescent="0.4">
      <c r="A7" s="21"/>
      <c r="B7" s="102"/>
      <c r="C7" s="102"/>
      <c r="D7" s="102"/>
      <c r="E7" s="21"/>
      <c r="F7" s="103"/>
      <c r="G7" s="25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116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</row>
    <row r="8" spans="1:42" s="3" customFormat="1" ht="20.25" customHeight="1" thickBot="1" x14ac:dyDescent="0.45">
      <c r="A8" s="21"/>
      <c r="B8" s="102"/>
      <c r="C8" s="375"/>
      <c r="D8" s="375"/>
      <c r="E8" s="375"/>
      <c r="F8" s="375"/>
      <c r="G8" s="25"/>
      <c r="H8" s="21"/>
      <c r="I8" s="103" t="s">
        <v>56</v>
      </c>
      <c r="J8" s="25"/>
      <c r="K8" s="37">
        <f>'Récap vacci lieu A'!N11</f>
        <v>10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116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</row>
    <row r="9" spans="1:42" ht="23.25" customHeight="1" thickBot="1" x14ac:dyDescent="0.45">
      <c r="A9" s="381" t="s">
        <v>57</v>
      </c>
      <c r="B9" s="382"/>
      <c r="E9" s="97"/>
    </row>
    <row r="10" spans="1:42" ht="27.75" customHeight="1" thickBot="1" x14ac:dyDescent="0.4">
      <c r="A10" s="178" t="s">
        <v>58</v>
      </c>
      <c r="B10" s="104">
        <f>'Récap vacci lieu A'!B5:C5</f>
        <v>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4"/>
    </row>
    <row r="11" spans="1:42" s="4" customFormat="1" ht="30.75" customHeight="1" thickBot="1" x14ac:dyDescent="0.45">
      <c r="A11" s="271" t="s">
        <v>59</v>
      </c>
      <c r="B11" s="106" t="str">
        <f>'Récap vacci lieu A'!I4</f>
        <v>A</v>
      </c>
      <c r="C11" s="107" t="str">
        <f>'Récap vacci lieu B'!I4</f>
        <v>B</v>
      </c>
      <c r="D11" s="107" t="str">
        <f>'Récap vacci lieu C'!I4</f>
        <v>C</v>
      </c>
      <c r="E11" s="107">
        <f>'Récap vacci lieu D'!I4</f>
        <v>0</v>
      </c>
      <c r="F11" s="107">
        <f>'Récap vacci lieu E'!I4</f>
        <v>0</v>
      </c>
      <c r="G11" s="107">
        <f>'Récap vacci lieu F'!I4</f>
        <v>0</v>
      </c>
      <c r="H11" s="107">
        <f>'Récap vacci lieu G'!I4</f>
        <v>0</v>
      </c>
      <c r="I11" s="107">
        <f>'Récap vacci lieu H'!I4</f>
        <v>0</v>
      </c>
      <c r="J11" s="107">
        <f>'Récap vacci lieu I'!I4</f>
        <v>0</v>
      </c>
      <c r="K11" s="107">
        <f>'Récap vacci lieu J'!I4</f>
        <v>0</v>
      </c>
      <c r="L11" s="107">
        <f>'Récap vacci lieu K'!I4</f>
        <v>0</v>
      </c>
      <c r="M11" s="107">
        <f>'Récap vacci lieu L'!I4</f>
        <v>0</v>
      </c>
      <c r="N11" s="107">
        <f>'Récap vacci lieu M'!I4</f>
        <v>0</v>
      </c>
      <c r="O11" s="107">
        <f>'Récap vacci lieu N'!I4</f>
        <v>0</v>
      </c>
      <c r="P11" s="107">
        <f>'Récap vacci lieu O'!I4</f>
        <v>0</v>
      </c>
      <c r="Q11" s="107">
        <f>'Récap vacci lieu P'!I4</f>
        <v>0</v>
      </c>
      <c r="R11" s="107">
        <f>'Récap vacci lieu Q'!I4</f>
        <v>0</v>
      </c>
      <c r="S11" s="107">
        <f>'Récap vacci lieu R'!I4</f>
        <v>0</v>
      </c>
      <c r="T11" s="107">
        <f>'Récap vacci lieu S'!I4</f>
        <v>0</v>
      </c>
      <c r="U11" s="276" t="str">
        <f>'Récap vacci lieu T'!I4</f>
        <v>T</v>
      </c>
      <c r="V11" s="272" t="s">
        <v>60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</row>
    <row r="12" spans="1:42" ht="23.25" customHeight="1" thickBot="1" x14ac:dyDescent="0.45">
      <c r="A12" s="255" t="s">
        <v>61</v>
      </c>
      <c r="B12" s="273">
        <f>'Récap vacci lieu A'!G5</f>
        <v>0</v>
      </c>
      <c r="C12" s="274">
        <f>'Récap vacci lieu B'!G5</f>
        <v>0</v>
      </c>
      <c r="D12" s="274">
        <f>'Récap vacci lieu C'!G5</f>
        <v>0</v>
      </c>
      <c r="E12" s="274">
        <f>'Récap vacci lieu D'!G5</f>
        <v>0</v>
      </c>
      <c r="F12" s="274">
        <f>'Récap vacci lieu E'!G5</f>
        <v>0</v>
      </c>
      <c r="G12" s="274">
        <f>'Récap vacci lieu F'!G5</f>
        <v>0</v>
      </c>
      <c r="H12" s="274">
        <f>'Récap vacci lieu G'!G5</f>
        <v>0</v>
      </c>
      <c r="I12" s="274">
        <f>'Récap vacci lieu H'!G5</f>
        <v>0</v>
      </c>
      <c r="J12" s="274">
        <f>'Récap vacci lieu I'!G5</f>
        <v>0</v>
      </c>
      <c r="K12" s="274">
        <f>'Récap vacci lieu J'!G5</f>
        <v>0</v>
      </c>
      <c r="L12" s="274">
        <f>'Récap vacci lieu K'!G5</f>
        <v>0</v>
      </c>
      <c r="M12" s="274">
        <f>'Récap vacci lieu L'!G5</f>
        <v>0</v>
      </c>
      <c r="N12" s="274">
        <f>'Récap vacci lieu M'!G5</f>
        <v>0</v>
      </c>
      <c r="O12" s="274">
        <f>'Récap vacci lieu N'!G5</f>
        <v>0</v>
      </c>
      <c r="P12" s="274">
        <f>'Récap vacci lieu O'!G5</f>
        <v>0</v>
      </c>
      <c r="Q12" s="274">
        <f>'Récap vacci lieu P'!G5</f>
        <v>0</v>
      </c>
      <c r="R12" s="274">
        <f>'Récap vacci lieu Q'!G5</f>
        <v>0</v>
      </c>
      <c r="S12" s="274">
        <f>'Récap vacci lieu R'!G5</f>
        <v>0</v>
      </c>
      <c r="T12" s="274">
        <f>'Récap vacci lieu S'!G5</f>
        <v>0</v>
      </c>
      <c r="U12" s="275">
        <f>'Récap vacci lieu T'!G5</f>
        <v>0</v>
      </c>
      <c r="V12" s="305"/>
    </row>
    <row r="13" spans="1:42" ht="23.15" customHeight="1" x14ac:dyDescent="0.4">
      <c r="A13" s="256" t="s">
        <v>62</v>
      </c>
      <c r="B13" s="260">
        <f>'Récap vacci lieu A'!C8</f>
        <v>2000</v>
      </c>
      <c r="C13" s="259">
        <f>'Récap vacci lieu B'!C8</f>
        <v>0</v>
      </c>
      <c r="D13" s="259">
        <f>'Récap vacci lieu C'!C8</f>
        <v>0</v>
      </c>
      <c r="E13" s="259">
        <f>'Récap vacci lieu D'!C8</f>
        <v>0</v>
      </c>
      <c r="F13" s="259">
        <f>'Récap vacci lieu E'!C8</f>
        <v>0</v>
      </c>
      <c r="G13" s="259">
        <f>'Récap vacci lieu F'!C8</f>
        <v>0</v>
      </c>
      <c r="H13" s="259">
        <f>'Récap vacci lieu G'!C8</f>
        <v>0</v>
      </c>
      <c r="I13" s="259">
        <f>'Récap vacci lieu H'!C8</f>
        <v>0</v>
      </c>
      <c r="J13" s="259">
        <f>'Récap vacci lieu I'!C8</f>
        <v>0</v>
      </c>
      <c r="K13" s="259">
        <f>'Récap vacci lieu J'!C8</f>
        <v>0</v>
      </c>
      <c r="L13" s="259">
        <f>'Récap vacci lieu K'!C8</f>
        <v>0</v>
      </c>
      <c r="M13" s="259">
        <f>'Récap vacci lieu L'!C8</f>
        <v>0</v>
      </c>
      <c r="N13" s="259">
        <f>'Récap vacci lieu M'!C8</f>
        <v>0</v>
      </c>
      <c r="O13" s="259">
        <f>'Récap vacci lieu N'!C8</f>
        <v>0</v>
      </c>
      <c r="P13" s="259">
        <f>'Récap vacci lieu O'!C8</f>
        <v>0</v>
      </c>
      <c r="Q13" s="259">
        <f>'Récap vacci lieu P'!C8</f>
        <v>0</v>
      </c>
      <c r="R13" s="259">
        <f>'Récap vacci lieu Q'!C8</f>
        <v>0</v>
      </c>
      <c r="S13" s="259">
        <f>'Récap vacci lieu R'!C8</f>
        <v>0</v>
      </c>
      <c r="T13" s="259">
        <f>'Récap vacci lieu S'!C8</f>
        <v>0</v>
      </c>
      <c r="U13" s="261">
        <f>'Récap vacci lieu T'!C8</f>
        <v>1000</v>
      </c>
      <c r="V13" s="257">
        <f>SUM(B13:U13)</f>
        <v>3000</v>
      </c>
    </row>
    <row r="14" spans="1:42" ht="23.15" customHeight="1" thickBot="1" x14ac:dyDescent="0.45">
      <c r="A14" s="181" t="s">
        <v>63</v>
      </c>
      <c r="B14" s="262">
        <f>'Récap vacci lieu A'!C12</f>
        <v>339.99999999999994</v>
      </c>
      <c r="C14" s="263">
        <f>'Récap vacci lieu B'!C12</f>
        <v>0</v>
      </c>
      <c r="D14" s="263">
        <f>'Récap vacci lieu C'!C12</f>
        <v>0</v>
      </c>
      <c r="E14" s="263">
        <f>'Récap vacci lieu D'!C12</f>
        <v>0</v>
      </c>
      <c r="F14" s="263">
        <f>'Récap vacci lieu E'!C12</f>
        <v>0</v>
      </c>
      <c r="G14" s="263">
        <f>'Récap vacci lieu F'!C12</f>
        <v>0</v>
      </c>
      <c r="H14" s="263">
        <f>'Récap vacci lieu G'!C12</f>
        <v>0</v>
      </c>
      <c r="I14" s="263">
        <f>'Récap vacci lieu H'!C12</f>
        <v>0</v>
      </c>
      <c r="J14" s="263">
        <f>'Récap vacci lieu I'!C12</f>
        <v>0</v>
      </c>
      <c r="K14" s="263">
        <f>'Récap vacci lieu J'!C12</f>
        <v>0</v>
      </c>
      <c r="L14" s="263">
        <f>'Récap vacci lieu K'!C12</f>
        <v>0</v>
      </c>
      <c r="M14" s="263">
        <f>'Récap vacci lieu L'!C12</f>
        <v>0</v>
      </c>
      <c r="N14" s="263">
        <f>'Récap vacci lieu M'!C912</f>
        <v>0</v>
      </c>
      <c r="O14" s="263">
        <f>'Récap vacci lieu N'!C12</f>
        <v>0</v>
      </c>
      <c r="P14" s="263">
        <f>'Récap vacci lieu O'!C12</f>
        <v>0</v>
      </c>
      <c r="Q14" s="263">
        <f>'Récap vacci lieu P'!C12</f>
        <v>0</v>
      </c>
      <c r="R14" s="263">
        <f>'Récap vacci lieu Q'!C12</f>
        <v>0</v>
      </c>
      <c r="S14" s="263">
        <f>'Récap vacci lieu R'!C12</f>
        <v>0</v>
      </c>
      <c r="T14" s="263">
        <f>'Récap vacci lieu S'!C12</f>
        <v>0</v>
      </c>
      <c r="U14" s="264">
        <f>'Récap vacci lieu T'!C12</f>
        <v>160</v>
      </c>
      <c r="V14" s="258">
        <f>SUM(B14:U14)</f>
        <v>499.99999999999994</v>
      </c>
    </row>
    <row r="15" spans="1:42" ht="13.5" customHeight="1" thickBot="1" x14ac:dyDescent="0.45"/>
    <row r="16" spans="1:42" ht="23.15" customHeight="1" x14ac:dyDescent="0.4">
      <c r="A16" s="179" t="s">
        <v>64</v>
      </c>
      <c r="B16" s="265">
        <f>'Récap vacci lieu A'!C61</f>
        <v>11</v>
      </c>
      <c r="C16" s="234">
        <f>'Récap vacci lieu B'!C61</f>
        <v>0</v>
      </c>
      <c r="D16" s="235">
        <f>'Récap vacci lieu C'!C61</f>
        <v>0</v>
      </c>
      <c r="E16" s="235">
        <f>'Récap vacci lieu D'!C61</f>
        <v>0</v>
      </c>
      <c r="F16" s="235">
        <f>'Récap vacci lieu E'!C61</f>
        <v>0</v>
      </c>
      <c r="G16" s="235">
        <f>'Récap vacci lieu F'!C61</f>
        <v>0</v>
      </c>
      <c r="H16" s="235">
        <f>'Récap vacci lieu G'!C61</f>
        <v>0</v>
      </c>
      <c r="I16" s="235">
        <f>'Récap vacci lieu H'!C61</f>
        <v>0</v>
      </c>
      <c r="J16" s="235">
        <f>'Récap vacci lieu I'!C61</f>
        <v>0</v>
      </c>
      <c r="K16" s="235">
        <f>'Récap vacci lieu J'!C61</f>
        <v>0</v>
      </c>
      <c r="L16" s="235">
        <f>'Récap vacci lieu K'!C61</f>
        <v>0</v>
      </c>
      <c r="M16" s="235">
        <f>'Récap vacci lieu L'!C61</f>
        <v>0</v>
      </c>
      <c r="N16" s="235">
        <f>'Récap vacci lieu M'!C61</f>
        <v>0</v>
      </c>
      <c r="O16" s="235">
        <f>'Récap vacci lieu N'!C61</f>
        <v>0</v>
      </c>
      <c r="P16" s="235">
        <f>'Récap vacci lieu O'!C61</f>
        <v>0</v>
      </c>
      <c r="Q16" s="235">
        <f>'Récap vacci lieu P'!C61</f>
        <v>0</v>
      </c>
      <c r="R16" s="235">
        <f>'Récap vacci lieu Q'!C61</f>
        <v>0</v>
      </c>
      <c r="S16" s="235">
        <f>'Récap vacci lieu R'!C61</f>
        <v>0</v>
      </c>
      <c r="T16" s="235">
        <f>'Récap vacci lieu S'!C61</f>
        <v>0</v>
      </c>
      <c r="U16" s="236">
        <f>'Récap vacci lieu T'!C61</f>
        <v>10</v>
      </c>
      <c r="V16" s="257">
        <f>SUM(B16:U16)</f>
        <v>21</v>
      </c>
    </row>
    <row r="17" spans="1:42" ht="23.15" customHeight="1" x14ac:dyDescent="0.4">
      <c r="A17" s="180" t="s">
        <v>65</v>
      </c>
      <c r="B17" s="266">
        <f>'Récap vacci lieu A'!D61</f>
        <v>12</v>
      </c>
      <c r="C17" s="260">
        <f>'Récap vacci lieu B'!D61</f>
        <v>0</v>
      </c>
      <c r="D17" s="259">
        <f>'Récap vacci lieu C'!D61</f>
        <v>0</v>
      </c>
      <c r="E17" s="259">
        <f>'Récap vacci lieu D'!D61</f>
        <v>0</v>
      </c>
      <c r="F17" s="259">
        <f>'Récap vacci lieu E'!D61</f>
        <v>0</v>
      </c>
      <c r="G17" s="259">
        <f>'Récap vacci lieu F'!D61</f>
        <v>0</v>
      </c>
      <c r="H17" s="259">
        <f>'Récap vacci lieu G'!D61</f>
        <v>0</v>
      </c>
      <c r="I17" s="259">
        <f>'Récap vacci lieu H'!D61</f>
        <v>0</v>
      </c>
      <c r="J17" s="259">
        <f>'Récap vacci lieu I'!D61</f>
        <v>0</v>
      </c>
      <c r="K17" s="259">
        <f>'Récap vacci lieu J'!D61</f>
        <v>0</v>
      </c>
      <c r="L17" s="259">
        <f>'Récap vacci lieu K'!D61</f>
        <v>0</v>
      </c>
      <c r="M17" s="259">
        <f>'Récap vacci lieu L'!D61</f>
        <v>0</v>
      </c>
      <c r="N17" s="259">
        <f>'Récap vacci lieu M'!D61</f>
        <v>0</v>
      </c>
      <c r="O17" s="259">
        <f>'Récap vacci lieu N'!D61</f>
        <v>0</v>
      </c>
      <c r="P17" s="259">
        <f>'Récap vacci lieu O'!D61</f>
        <v>0</v>
      </c>
      <c r="Q17" s="259">
        <f>'Récap vacci lieu P'!D61</f>
        <v>0</v>
      </c>
      <c r="R17" s="259">
        <f>'Récap vacci lieu Q'!D61</f>
        <v>0</v>
      </c>
      <c r="S17" s="259">
        <f>'Récap vacci lieu R'!D61</f>
        <v>0</v>
      </c>
      <c r="T17" s="259">
        <f>'Récap vacci lieu S'!D61</f>
        <v>0</v>
      </c>
      <c r="U17" s="261">
        <f>'Récap vacci lieu T'!D61</f>
        <v>10</v>
      </c>
      <c r="V17" s="268">
        <f>SUM(B17:U17)</f>
        <v>22</v>
      </c>
    </row>
    <row r="18" spans="1:42" ht="23.15" customHeight="1" x14ac:dyDescent="0.4">
      <c r="A18" s="180" t="s">
        <v>66</v>
      </c>
      <c r="B18" s="266">
        <f>'Récap vacci lieu A'!E61</f>
        <v>156</v>
      </c>
      <c r="C18" s="260">
        <f>'Récap vacci lieu B'!E61</f>
        <v>0</v>
      </c>
      <c r="D18" s="259">
        <f>'Récap vacci lieu C'!E61</f>
        <v>0</v>
      </c>
      <c r="E18" s="259">
        <f>'Récap vacci lieu D'!E61</f>
        <v>0</v>
      </c>
      <c r="F18" s="259">
        <f>'Récap vacci lieu E'!E61</f>
        <v>0</v>
      </c>
      <c r="G18" s="259">
        <f>'Récap vacci lieu F'!E61</f>
        <v>0</v>
      </c>
      <c r="H18" s="259">
        <f>'Récap vacci lieu G'!E61</f>
        <v>0</v>
      </c>
      <c r="I18" s="259">
        <f>'Récap vacci lieu H'!E61</f>
        <v>0</v>
      </c>
      <c r="J18" s="259">
        <f>'Récap vacci lieu I'!E61</f>
        <v>0</v>
      </c>
      <c r="K18" s="259">
        <f>'Récap vacci lieu J'!E61</f>
        <v>0</v>
      </c>
      <c r="L18" s="259">
        <f>'Récap vacci lieu K'!E61</f>
        <v>0</v>
      </c>
      <c r="M18" s="259">
        <f>'Récap vacci lieu L'!E61</f>
        <v>0</v>
      </c>
      <c r="N18" s="259">
        <f>'Récap vacci lieu M'!E61</f>
        <v>0</v>
      </c>
      <c r="O18" s="259">
        <f>'Récap vacci lieu N'!E61</f>
        <v>0</v>
      </c>
      <c r="P18" s="259">
        <f>'Récap vacci lieu O'!E61</f>
        <v>0</v>
      </c>
      <c r="Q18" s="259">
        <f>'Récap vacci lieu P'!E61</f>
        <v>0</v>
      </c>
      <c r="R18" s="259">
        <f>'Récap vacci lieu Q'!E61</f>
        <v>0</v>
      </c>
      <c r="S18" s="259">
        <f>'Récap vacci lieu R'!E61</f>
        <v>0</v>
      </c>
      <c r="T18" s="259">
        <f>'Récap vacci lieu S'!E61</f>
        <v>0</v>
      </c>
      <c r="U18" s="261">
        <f>'Récap vacci lieu T'!E61</f>
        <v>100</v>
      </c>
      <c r="V18" s="268">
        <f>SUM(B18:U18)</f>
        <v>256</v>
      </c>
    </row>
    <row r="19" spans="1:42" ht="23.15" customHeight="1" thickBot="1" x14ac:dyDescent="0.45">
      <c r="A19" s="252" t="s">
        <v>67</v>
      </c>
      <c r="B19" s="267">
        <f>'Récap vacci lieu A'!F61</f>
        <v>10</v>
      </c>
      <c r="C19" s="262">
        <f>'Récap vacci lieu B'!F61</f>
        <v>0</v>
      </c>
      <c r="D19" s="263">
        <f>'Récap vacci lieu C'!F61</f>
        <v>0</v>
      </c>
      <c r="E19" s="263">
        <f>'Récap vacci lieu D'!F61</f>
        <v>0</v>
      </c>
      <c r="F19" s="263">
        <f>'Récap vacci lieu E'!F61</f>
        <v>0</v>
      </c>
      <c r="G19" s="263">
        <f>'Récap vacci lieu F'!F61</f>
        <v>0</v>
      </c>
      <c r="H19" s="263">
        <f>'Récap vacci lieu G'!F61</f>
        <v>0</v>
      </c>
      <c r="I19" s="263">
        <f>'Récap vacci lieu H'!F61</f>
        <v>0</v>
      </c>
      <c r="J19" s="263">
        <f>'Récap vacci lieu I'!F61</f>
        <v>0</v>
      </c>
      <c r="K19" s="263">
        <f>'Récap vacci lieu J'!F61</f>
        <v>0</v>
      </c>
      <c r="L19" s="263">
        <f>'Récap vacci lieu K'!F61</f>
        <v>0</v>
      </c>
      <c r="M19" s="263">
        <f>'Récap vacci lieu L'!F61</f>
        <v>0</v>
      </c>
      <c r="N19" s="263">
        <f>'Récap vacci lieu M'!F61</f>
        <v>0</v>
      </c>
      <c r="O19" s="263">
        <f>'Récap vacci lieu N'!F61</f>
        <v>0</v>
      </c>
      <c r="P19" s="263">
        <f>'Récap vacci lieu O'!F61</f>
        <v>0</v>
      </c>
      <c r="Q19" s="263">
        <f>'Récap vacci lieu P'!F61</f>
        <v>0</v>
      </c>
      <c r="R19" s="263">
        <f>'Récap vacci lieu Q'!F61</f>
        <v>0</v>
      </c>
      <c r="S19" s="263">
        <f>'Récap vacci lieu R'!F61</f>
        <v>0</v>
      </c>
      <c r="T19" s="263">
        <f>'Récap vacci lieu S'!F61</f>
        <v>0</v>
      </c>
      <c r="U19" s="264">
        <f>'Récap vacci lieu T'!F61</f>
        <v>0</v>
      </c>
      <c r="V19" s="258">
        <f>SUM(B19:U19)</f>
        <v>10</v>
      </c>
    </row>
    <row r="20" spans="1:42" s="6" customFormat="1" ht="23.25" customHeight="1" thickBot="1" x14ac:dyDescent="0.45">
      <c r="A20" s="237" t="s">
        <v>68</v>
      </c>
      <c r="B20" s="93">
        <f t="shared" ref="B20:U20" si="0">SUM(B16:B19)</f>
        <v>189</v>
      </c>
      <c r="C20" s="269">
        <f t="shared" si="0"/>
        <v>0</v>
      </c>
      <c r="D20" s="269">
        <f t="shared" si="0"/>
        <v>0</v>
      </c>
      <c r="E20" s="269">
        <f t="shared" si="0"/>
        <v>0</v>
      </c>
      <c r="F20" s="269">
        <f t="shared" si="0"/>
        <v>0</v>
      </c>
      <c r="G20" s="269">
        <f t="shared" si="0"/>
        <v>0</v>
      </c>
      <c r="H20" s="269">
        <f t="shared" si="0"/>
        <v>0</v>
      </c>
      <c r="I20" s="269">
        <f t="shared" si="0"/>
        <v>0</v>
      </c>
      <c r="J20" s="269">
        <f t="shared" si="0"/>
        <v>0</v>
      </c>
      <c r="K20" s="269">
        <f t="shared" si="0"/>
        <v>0</v>
      </c>
      <c r="L20" s="269">
        <f t="shared" si="0"/>
        <v>0</v>
      </c>
      <c r="M20" s="269">
        <f t="shared" si="0"/>
        <v>0</v>
      </c>
      <c r="N20" s="269">
        <f t="shared" si="0"/>
        <v>0</v>
      </c>
      <c r="O20" s="269">
        <f t="shared" si="0"/>
        <v>0</v>
      </c>
      <c r="P20" s="269">
        <f t="shared" si="0"/>
        <v>0</v>
      </c>
      <c r="Q20" s="269">
        <f t="shared" si="0"/>
        <v>0</v>
      </c>
      <c r="R20" s="269">
        <f t="shared" si="0"/>
        <v>0</v>
      </c>
      <c r="S20" s="269">
        <f t="shared" si="0"/>
        <v>0</v>
      </c>
      <c r="T20" s="269">
        <f t="shared" si="0"/>
        <v>0</v>
      </c>
      <c r="U20" s="270">
        <f t="shared" si="0"/>
        <v>120</v>
      </c>
      <c r="V20" s="118">
        <f>SUM(B20:U20)</f>
        <v>309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</row>
    <row r="21" spans="1:42" s="6" customFormat="1" ht="21.75" customHeight="1" thickBot="1" x14ac:dyDescent="0.45">
      <c r="A21" s="8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21"/>
      <c r="N21" s="21"/>
      <c r="O21" s="21"/>
      <c r="P21" s="21"/>
      <c r="Q21" s="21"/>
      <c r="R21" s="21"/>
      <c r="S21" s="21"/>
      <c r="T21" s="21"/>
      <c r="U21" s="21"/>
      <c r="V21" s="119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</row>
    <row r="22" spans="1:42" s="6" customFormat="1" ht="23.25" customHeight="1" x14ac:dyDescent="0.4">
      <c r="A22" s="179" t="s">
        <v>69</v>
      </c>
      <c r="B22" s="95">
        <f>'Récap vacci lieu A'!I61</f>
        <v>0.6</v>
      </c>
      <c r="C22" s="311" t="e">
        <f>'Récap vacci lieu B'!I61</f>
        <v>#DIV/0!</v>
      </c>
      <c r="D22" s="311" t="e">
        <f>'Récap vacci lieu C'!I61</f>
        <v>#DIV/0!</v>
      </c>
      <c r="E22" s="311" t="e">
        <f>'Récap vacci lieu D'!I61</f>
        <v>#DIV/0!</v>
      </c>
      <c r="F22" s="311" t="e">
        <f>'Récap vacci lieu E'!I61</f>
        <v>#DIV/0!</v>
      </c>
      <c r="G22" s="311" t="e">
        <f>'Récap vacci lieu F'!I61</f>
        <v>#DIV/0!</v>
      </c>
      <c r="H22" s="311" t="e">
        <f>'Récap vacci lieu G'!I61</f>
        <v>#DIV/0!</v>
      </c>
      <c r="I22" s="311" t="e">
        <f>'Récap vacci lieu H'!I61</f>
        <v>#DIV/0!</v>
      </c>
      <c r="J22" s="311" t="e">
        <f>'Récap vacci lieu I'!I61</f>
        <v>#DIV/0!</v>
      </c>
      <c r="K22" s="311" t="e">
        <f>'Récap vacci lieu J'!I61</f>
        <v>#DIV/0!</v>
      </c>
      <c r="L22" s="311" t="e">
        <f>'Récap vacci lieu K'!I61</f>
        <v>#DIV/0!</v>
      </c>
      <c r="M22" s="311" t="e">
        <f>'Récap vacci lieu L'!I61</f>
        <v>#DIV/0!</v>
      </c>
      <c r="N22" s="311" t="e">
        <f>'Récap vacci lieu M'!I61</f>
        <v>#DIV/0!</v>
      </c>
      <c r="O22" s="311" t="e">
        <f>'Récap vacci lieu N'!I61</f>
        <v>#DIV/0!</v>
      </c>
      <c r="P22" s="311" t="e">
        <f>'Récap vacci lieu O'!I61</f>
        <v>#DIV/0!</v>
      </c>
      <c r="Q22" s="311" t="e">
        <f>'Récap vacci lieu P'!I61</f>
        <v>#DIV/0!</v>
      </c>
      <c r="R22" s="311" t="e">
        <f>'Récap vacci lieu Q'!I61</f>
        <v>#DIV/0!</v>
      </c>
      <c r="S22" s="311" t="e">
        <f>'Récap vacci lieu R'!I61</f>
        <v>#DIV/0!</v>
      </c>
      <c r="T22" s="311" t="e">
        <f>'Récap vacci lieu S'!I61</f>
        <v>#DIV/0!</v>
      </c>
      <c r="U22" s="312">
        <f>'Récap vacci lieu T'!I61</f>
        <v>1</v>
      </c>
      <c r="V22" s="277">
        <f>V17/J6</f>
        <v>0.73333333333333328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</row>
    <row r="23" spans="1:42" s="6" customFormat="1" ht="23.25" customHeight="1" x14ac:dyDescent="0.4">
      <c r="A23" s="180" t="s">
        <v>70</v>
      </c>
      <c r="B23" s="313">
        <f>'Récap vacci lieu A'!J61</f>
        <v>0.52</v>
      </c>
      <c r="C23" s="314" t="e">
        <f>'Récap vacci lieu B'!J61</f>
        <v>#DIV/0!</v>
      </c>
      <c r="D23" s="314" t="e">
        <f>'Récap vacci lieu C'!J61</f>
        <v>#DIV/0!</v>
      </c>
      <c r="E23" s="314" t="e">
        <f>'Récap vacci lieu D'!J61</f>
        <v>#DIV/0!</v>
      </c>
      <c r="F23" s="314" t="e">
        <f>'Récap vacci lieu E'!J61</f>
        <v>#DIV/0!</v>
      </c>
      <c r="G23" s="314" t="e">
        <f>'Récap vacci lieu F'!J61</f>
        <v>#DIV/0!</v>
      </c>
      <c r="H23" s="314" t="e">
        <f>'Récap vacci lieu G'!J61</f>
        <v>#DIV/0!</v>
      </c>
      <c r="I23" s="314" t="e">
        <f>'Récap vacci lieu H'!J61</f>
        <v>#DIV/0!</v>
      </c>
      <c r="J23" s="314" t="e">
        <f>'Récap vacci lieu I'!J61</f>
        <v>#DIV/0!</v>
      </c>
      <c r="K23" s="314" t="e">
        <f>'Récap vacci lieu J'!J61</f>
        <v>#DIV/0!</v>
      </c>
      <c r="L23" s="314" t="e">
        <f>'Récap vacci lieu K'!J61</f>
        <v>#DIV/0!</v>
      </c>
      <c r="M23" s="314" t="e">
        <f>'Récap vacci lieu L'!J61</f>
        <v>#DIV/0!</v>
      </c>
      <c r="N23" s="314" t="e">
        <f>'Récap vacci lieu M'!J61</f>
        <v>#DIV/0!</v>
      </c>
      <c r="O23" s="314" t="e">
        <f>'Récap vacci lieu N'!J61</f>
        <v>#DIV/0!</v>
      </c>
      <c r="P23" s="314" t="e">
        <f>'Récap vacci lieu O'!J61</f>
        <v>#DIV/0!</v>
      </c>
      <c r="Q23" s="314" t="e">
        <f>'Récap vacci lieu P'!J61</f>
        <v>#DIV/0!</v>
      </c>
      <c r="R23" s="314" t="e">
        <f>'Récap vacci lieu Q'!J61</f>
        <v>#DIV/0!</v>
      </c>
      <c r="S23" s="314" t="e">
        <f>'Récap vacci lieu R'!J61</f>
        <v>#DIV/0!</v>
      </c>
      <c r="T23" s="314" t="e">
        <f>'Récap vacci lieu S'!J61</f>
        <v>#DIV/0!</v>
      </c>
      <c r="U23" s="315">
        <f>'Récap vacci lieu T'!J61</f>
        <v>0.66666666666666663</v>
      </c>
      <c r="V23" s="316">
        <f>V18/K6</f>
        <v>0.56888888888888889</v>
      </c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</row>
    <row r="24" spans="1:42" s="6" customFormat="1" ht="23.25" customHeight="1" thickBot="1" x14ac:dyDescent="0.45">
      <c r="A24" s="238" t="s">
        <v>71</v>
      </c>
      <c r="B24" s="317" t="e">
        <f>'Récap vacci lieu A'!K61</f>
        <v>#DIV/0!</v>
      </c>
      <c r="C24" s="318" t="e">
        <f>'Récap vacci lieu B'!K61</f>
        <v>#DIV/0!</v>
      </c>
      <c r="D24" s="318" t="e">
        <f>'Récap vacci lieu C'!K61</f>
        <v>#DIV/0!</v>
      </c>
      <c r="E24" s="318" t="e">
        <f>'Récap vacci lieu D'!K61</f>
        <v>#DIV/0!</v>
      </c>
      <c r="F24" s="318" t="e">
        <f>'Récap vacci lieu E'!K61</f>
        <v>#DIV/0!</v>
      </c>
      <c r="G24" s="318" t="e">
        <f>'Récap vacci lieu F'!K61</f>
        <v>#DIV/0!</v>
      </c>
      <c r="H24" s="318" t="e">
        <f>'Récap vacci lieu G'!K61</f>
        <v>#DIV/0!</v>
      </c>
      <c r="I24" s="318" t="e">
        <f>'Récap vacci lieu H'!K61</f>
        <v>#DIV/0!</v>
      </c>
      <c r="J24" s="318" t="e">
        <f>'Récap vacci lieu I'!K61</f>
        <v>#DIV/0!</v>
      </c>
      <c r="K24" s="318" t="e">
        <f>'Récap vacci lieu J'!K61</f>
        <v>#DIV/0!</v>
      </c>
      <c r="L24" s="318" t="e">
        <f>'Récap vacci lieu K'!K61</f>
        <v>#DIV/0!</v>
      </c>
      <c r="M24" s="318" t="e">
        <f>'Récap vacci lieu L'!K61</f>
        <v>#DIV/0!</v>
      </c>
      <c r="N24" s="318" t="e">
        <f>'Récap vacci lieu M'!K61</f>
        <v>#DIV/0!</v>
      </c>
      <c r="O24" s="318" t="e">
        <f>'Récap vacci lieu N'!K61</f>
        <v>#DIV/0!</v>
      </c>
      <c r="P24" s="318" t="e">
        <f>'Récap vacci lieu O'!K61</f>
        <v>#DIV/0!</v>
      </c>
      <c r="Q24" s="318" t="e">
        <f>'Récap vacci lieu P'!K61</f>
        <v>#DIV/0!</v>
      </c>
      <c r="R24" s="318" t="e">
        <f>'Récap vacci lieu Q'!K61</f>
        <v>#DIV/0!</v>
      </c>
      <c r="S24" s="318" t="e">
        <f>'Récap vacci lieu R'!K61</f>
        <v>#DIV/0!</v>
      </c>
      <c r="T24" s="318" t="e">
        <f>'Récap vacci lieu S'!K61</f>
        <v>#DIV/0!</v>
      </c>
      <c r="U24" s="319" t="e">
        <f>'Récap vacci lieu T'!K61</f>
        <v>#DIV/0!</v>
      </c>
      <c r="V24" s="320" t="e">
        <f>V19/L6</f>
        <v>#DIV/0!</v>
      </c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</row>
    <row r="25" spans="1:42" s="242" customFormat="1" ht="26.25" customHeight="1" thickBot="1" x14ac:dyDescent="0.45">
      <c r="A25" s="253" t="s">
        <v>72</v>
      </c>
      <c r="B25" s="321">
        <f>'Récap vacci lieu A'!H61</f>
        <v>0.52352941176470602</v>
      </c>
      <c r="C25" s="322" t="e">
        <f>'Récap vacci lieu B'!H61</f>
        <v>#DIV/0!</v>
      </c>
      <c r="D25" s="322" t="e">
        <f>'Récap vacci lieu C'!H61</f>
        <v>#DIV/0!</v>
      </c>
      <c r="E25" s="322" t="e">
        <f>'Récap vacci lieu D'!H61</f>
        <v>#DIV/0!</v>
      </c>
      <c r="F25" s="322" t="e">
        <f>'Récap vacci lieu E'!H61</f>
        <v>#DIV/0!</v>
      </c>
      <c r="G25" s="322" t="e">
        <f>'Récap vacci lieu F'!H61</f>
        <v>#DIV/0!</v>
      </c>
      <c r="H25" s="322" t="e">
        <f>'Récap vacci lieu G'!H61</f>
        <v>#DIV/0!</v>
      </c>
      <c r="I25" s="322" t="e">
        <f>'Récap vacci lieu H'!H61</f>
        <v>#DIV/0!</v>
      </c>
      <c r="J25" s="322" t="e">
        <f>'Récap vacci lieu I'!H61</f>
        <v>#DIV/0!</v>
      </c>
      <c r="K25" s="322" t="e">
        <f>'Récap vacci lieu J'!H61</f>
        <v>#DIV/0!</v>
      </c>
      <c r="L25" s="322" t="e">
        <f>'Récap vacci lieu K'!H61</f>
        <v>#DIV/0!</v>
      </c>
      <c r="M25" s="322" t="e">
        <f>'Récap vacci lieu L'!H61</f>
        <v>#DIV/0!</v>
      </c>
      <c r="N25" s="322" t="e">
        <f>'Récap vacci lieu M'!H61</f>
        <v>#DIV/0!</v>
      </c>
      <c r="O25" s="323" t="e">
        <f>'Récap vacci lieu N'!H61</f>
        <v>#DIV/0!</v>
      </c>
      <c r="P25" s="322" t="e">
        <f>'Récap vacci lieu O'!H61</f>
        <v>#DIV/0!</v>
      </c>
      <c r="Q25" s="324" t="e">
        <f>'Récap vacci lieu P'!H61</f>
        <v>#DIV/0!</v>
      </c>
      <c r="R25" s="324" t="e">
        <f>'Récap vacci lieu Q'!H61</f>
        <v>#DIV/0!</v>
      </c>
      <c r="S25" s="324" t="e">
        <f>'Récap vacci lieu R'!H61</f>
        <v>#DIV/0!</v>
      </c>
      <c r="T25" s="325" t="e">
        <f>'Récap vacci lieu S'!H61</f>
        <v>#DIV/0!</v>
      </c>
      <c r="U25" s="326">
        <f>'Récap vacci lieu T'!H61</f>
        <v>0.6875</v>
      </c>
      <c r="V25" s="327">
        <f>(V20-16)/G6</f>
        <v>0.61041666666666672</v>
      </c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241"/>
      <c r="AN25" s="241"/>
      <c r="AO25" s="241"/>
      <c r="AP25" s="241"/>
    </row>
    <row r="26" spans="1:42" s="240" customFormat="1" ht="26.25" customHeight="1" thickBot="1" x14ac:dyDescent="0.45">
      <c r="A26" s="254" t="s">
        <v>73</v>
      </c>
      <c r="B26" s="328">
        <f>'Récap vacci lieu A'!L61</f>
        <v>0.52500000000000013</v>
      </c>
      <c r="C26" s="329" t="e">
        <f>'Récap vacci lieu B'!L61</f>
        <v>#DIV/0!</v>
      </c>
      <c r="D26" s="329" t="e">
        <f>'Récap vacci lieu C'!L61</f>
        <v>#DIV/0!</v>
      </c>
      <c r="E26" s="329" t="e">
        <f>'Récap vacci lieu D'!L61</f>
        <v>#DIV/0!</v>
      </c>
      <c r="F26" s="329" t="e">
        <f>'Récap vacci lieu E'!L61</f>
        <v>#DIV/0!</v>
      </c>
      <c r="G26" s="329" t="e">
        <f>'Récap vacci lieu F'!L61</f>
        <v>#DIV/0!</v>
      </c>
      <c r="H26" s="329" t="e">
        <f>'Récap vacci lieu G'!L61</f>
        <v>#DIV/0!</v>
      </c>
      <c r="I26" s="329" t="e">
        <f>'Récap vacci lieu H'!L61</f>
        <v>#DIV/0!</v>
      </c>
      <c r="J26" s="329" t="e">
        <f>'Récap vacci lieu I'!L61</f>
        <v>#DIV/0!</v>
      </c>
      <c r="K26" s="329" t="e">
        <f>'Récap vacci lieu J'!L61</f>
        <v>#DIV/0!</v>
      </c>
      <c r="L26" s="329" t="e">
        <f>'Récap vacci lieu K'!L61</f>
        <v>#DIV/0!</v>
      </c>
      <c r="M26" s="329" t="e">
        <f>'Récap vacci lieu L'!L61</f>
        <v>#DIV/0!</v>
      </c>
      <c r="N26" s="329" t="e">
        <f>'Récap vacci lieu M'!L61</f>
        <v>#DIV/0!</v>
      </c>
      <c r="O26" s="330" t="e">
        <f>'Récap vacci lieu N'!L61</f>
        <v>#DIV/0!</v>
      </c>
      <c r="P26" s="329" t="e">
        <f>'Récap vacci lieu O'!L61</f>
        <v>#DIV/0!</v>
      </c>
      <c r="Q26" s="331" t="e">
        <f>'Récap vacci lieu P'!L61</f>
        <v>#DIV/0!</v>
      </c>
      <c r="R26" s="331" t="e">
        <f>'Récap vacci lieu Q'!L61</f>
        <v>#DIV/0!</v>
      </c>
      <c r="S26" s="331" t="e">
        <f>'Récap vacci lieu R'!L61</f>
        <v>#DIV/0!</v>
      </c>
      <c r="T26" s="332" t="e">
        <f>'Récap vacci lieu S'!L61</f>
        <v>#DIV/0!</v>
      </c>
      <c r="U26" s="333">
        <f>'Récap vacci lieu T'!L61</f>
        <v>0.70588235294117652</v>
      </c>
      <c r="V26" s="334">
        <f>V20/(G6+I6)</f>
        <v>0.60588235294117643</v>
      </c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239"/>
      <c r="AN26" s="239"/>
      <c r="AO26" s="239"/>
      <c r="AP26" s="239"/>
    </row>
    <row r="27" spans="1:42" s="4" customFormat="1" ht="18" customHeight="1" x14ac:dyDescent="0.4">
      <c r="A27" s="96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21"/>
      <c r="N27" s="21"/>
      <c r="O27" s="21"/>
      <c r="P27" s="21"/>
      <c r="Q27" s="21"/>
      <c r="R27" s="21"/>
      <c r="S27" s="21"/>
      <c r="T27" s="21"/>
      <c r="U27" s="21"/>
      <c r="V27" s="116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ht="23.15" customHeight="1" thickBot="1" x14ac:dyDescent="0.45">
      <c r="A28" s="380" t="s">
        <v>74</v>
      </c>
      <c r="B28" s="380"/>
    </row>
    <row r="29" spans="1:42" ht="22.5" customHeight="1" x14ac:dyDescent="0.4">
      <c r="A29" s="256" t="s">
        <v>75</v>
      </c>
      <c r="B29" s="281">
        <f>'Récap vacci lieu A'!C65</f>
        <v>190</v>
      </c>
      <c r="C29" s="235">
        <f>'Récap vacci lieu B'!C65</f>
        <v>0</v>
      </c>
      <c r="D29" s="235">
        <f>'Récap vacci lieu C'!C65</f>
        <v>0</v>
      </c>
      <c r="E29" s="235">
        <f>'Récap vacci lieu D'!C65</f>
        <v>0</v>
      </c>
      <c r="F29" s="235">
        <f>'Récap vacci lieu E'!C65</f>
        <v>0</v>
      </c>
      <c r="G29" s="235">
        <f>'Récap vacci lieu F'!C65</f>
        <v>0</v>
      </c>
      <c r="H29" s="235">
        <f>'Récap vacci lieu G'!C65</f>
        <v>0</v>
      </c>
      <c r="I29" s="235">
        <f>'Récap vacci lieu H'!C65</f>
        <v>0</v>
      </c>
      <c r="J29" s="235">
        <f>'Récap vacci lieu I'!C65</f>
        <v>0</v>
      </c>
      <c r="K29" s="235">
        <f>'Récap vacci lieu J'!C65</f>
        <v>0</v>
      </c>
      <c r="L29" s="235">
        <f>'Récap vacci lieu K'!C65</f>
        <v>0</v>
      </c>
      <c r="M29" s="235">
        <f>'Récap vacci lieu L'!C65</f>
        <v>0</v>
      </c>
      <c r="N29" s="235">
        <f>'Récap vacci lieu M'!C65</f>
        <v>0</v>
      </c>
      <c r="O29" s="235">
        <f>'Récap vacci lieu N'!C65</f>
        <v>0</v>
      </c>
      <c r="P29" s="235">
        <f>'Récap vacci lieu O'!C65</f>
        <v>0</v>
      </c>
      <c r="Q29" s="235">
        <f>'Récap vacci lieu P'!C65</f>
        <v>0</v>
      </c>
      <c r="R29" s="235">
        <f>'Récap vacci lieu Q'!C65</f>
        <v>0</v>
      </c>
      <c r="S29" s="235">
        <f>'Récap vacci lieu R'!C65</f>
        <v>0</v>
      </c>
      <c r="T29" s="235">
        <f>'Récap vacci lieu S'!C65</f>
        <v>0</v>
      </c>
      <c r="U29" s="236">
        <f>'Récap vacci lieu T'!C65</f>
        <v>130</v>
      </c>
      <c r="V29" s="257">
        <f>SUM(B29:U29)</f>
        <v>320</v>
      </c>
    </row>
    <row r="30" spans="1:42" ht="23.15" customHeight="1" x14ac:dyDescent="0.35">
      <c r="A30" s="180" t="s">
        <v>76</v>
      </c>
      <c r="B30" s="282">
        <f>'Récap vacci lieu A'!C68</f>
        <v>200</v>
      </c>
      <c r="C30" s="259">
        <f>'Récap vacci lieu B'!C68</f>
        <v>0</v>
      </c>
      <c r="D30" s="259">
        <f>'Récap vacci lieu C'!C68</f>
        <v>0</v>
      </c>
      <c r="E30" s="259">
        <f>'Récap vacci lieu D'!C68</f>
        <v>0</v>
      </c>
      <c r="F30" s="259">
        <f>'Récap vacci lieu E'!C68</f>
        <v>0</v>
      </c>
      <c r="G30" s="259">
        <f>'Récap vacci lieu F'!C68</f>
        <v>0</v>
      </c>
      <c r="H30" s="259">
        <f>'Récap vacci lieu G'!C68</f>
        <v>0</v>
      </c>
      <c r="I30" s="259">
        <f>'Récap vacci lieu H'!C68</f>
        <v>0</v>
      </c>
      <c r="J30" s="259">
        <f>'Récap vacci lieu I'!C68</f>
        <v>0</v>
      </c>
      <c r="K30" s="259">
        <f>'Récap vacci lieu J'!C68</f>
        <v>0</v>
      </c>
      <c r="L30" s="259">
        <f>'Récap vacci lieu K'!C68</f>
        <v>0</v>
      </c>
      <c r="M30" s="259">
        <f>'Récap vacci lieu L'!C68</f>
        <v>0</v>
      </c>
      <c r="N30" s="259">
        <f>'Récap vacci lieu M'!C68</f>
        <v>0</v>
      </c>
      <c r="O30" s="259">
        <f>'Récap vacci lieu N'!C68</f>
        <v>0</v>
      </c>
      <c r="P30" s="259">
        <f>'Récap vacci lieu O'!C68</f>
        <v>0</v>
      </c>
      <c r="Q30" s="259">
        <f>'Récap vacci lieu P'!C68</f>
        <v>0</v>
      </c>
      <c r="R30" s="259">
        <f>'Récap vacci lieu Q'!C68</f>
        <v>0</v>
      </c>
      <c r="S30" s="259">
        <f>'Récap vacci lieu R'!C68</f>
        <v>0</v>
      </c>
      <c r="T30" s="259">
        <f>'Récap vacci lieu S'!C68</f>
        <v>0</v>
      </c>
      <c r="U30" s="261">
        <f>'Récap vacci lieu T'!C68</f>
        <v>140</v>
      </c>
      <c r="V30" s="278">
        <f>SUM(B30:U30)</f>
        <v>340</v>
      </c>
    </row>
    <row r="31" spans="1:42" ht="23.15" customHeight="1" x14ac:dyDescent="0.35">
      <c r="A31" s="180" t="s">
        <v>77</v>
      </c>
      <c r="B31" s="283">
        <f>'Récap vacci lieu A'!C69</f>
        <v>1</v>
      </c>
      <c r="C31" s="259">
        <f>'Récap vacci lieu B'!C69</f>
        <v>0</v>
      </c>
      <c r="D31" s="259">
        <f>'Récap vacci lieu C'!C69</f>
        <v>0</v>
      </c>
      <c r="E31" s="259">
        <f>'Récap vacci lieu D'!C69</f>
        <v>0</v>
      </c>
      <c r="F31" s="259">
        <f>'Récap vacci lieu E'!C69</f>
        <v>0</v>
      </c>
      <c r="G31" s="259">
        <f>'Récap vacci lieu F'!C69</f>
        <v>0</v>
      </c>
      <c r="H31" s="259">
        <f>'Récap vacci lieu G'!C69</f>
        <v>0</v>
      </c>
      <c r="I31" s="259">
        <f>'Récap vacci lieu H'!C69</f>
        <v>0</v>
      </c>
      <c r="J31" s="259">
        <f>'Récap vacci lieu I'!C69</f>
        <v>0</v>
      </c>
      <c r="K31" s="259">
        <f>'Récap vacci lieu J'!C69</f>
        <v>0</v>
      </c>
      <c r="L31" s="259">
        <f>'Récap vacci lieu K'!C69</f>
        <v>0</v>
      </c>
      <c r="M31" s="259">
        <f>'Récap vacci lieu L'!C69</f>
        <v>0</v>
      </c>
      <c r="N31" s="259">
        <f>'Récap vacci lieu M'!C69</f>
        <v>0</v>
      </c>
      <c r="O31" s="259">
        <f>'Récap vacci lieu N'!C69</f>
        <v>0</v>
      </c>
      <c r="P31" s="259">
        <f>'Récap vacci lieu O'!C69</f>
        <v>0</v>
      </c>
      <c r="Q31" s="259">
        <f>'Récap vacci lieu P'!C69</f>
        <v>0</v>
      </c>
      <c r="R31" s="259">
        <f>'Récap vacci lieu Q'!C69</f>
        <v>0</v>
      </c>
      <c r="S31" s="259">
        <f>'Récap vacci lieu R'!C69</f>
        <v>0</v>
      </c>
      <c r="T31" s="259">
        <f>'Récap vacci lieu S'!C69</f>
        <v>0</v>
      </c>
      <c r="U31" s="261">
        <f>'Récap vacci lieu T'!C69</f>
        <v>1</v>
      </c>
      <c r="V31" s="279">
        <f>SUM(B31:U31)</f>
        <v>2</v>
      </c>
    </row>
    <row r="32" spans="1:42" ht="23.15" customHeight="1" x14ac:dyDescent="0.35">
      <c r="A32" s="180" t="s">
        <v>78</v>
      </c>
      <c r="B32" s="282">
        <f>'Récap vacci lieu A'!C70</f>
        <v>25</v>
      </c>
      <c r="C32" s="259">
        <f>'Récap vacci lieu B'!C70</f>
        <v>0</v>
      </c>
      <c r="D32" s="259">
        <f>'Récap vacci lieu C'!C70</f>
        <v>0</v>
      </c>
      <c r="E32" s="259">
        <f>'Récap vacci lieu D'!C70</f>
        <v>0</v>
      </c>
      <c r="F32" s="259">
        <f>'Récap vacci lieu E'!C70</f>
        <v>0</v>
      </c>
      <c r="G32" s="259">
        <f>'Récap vacci lieu F'!C70</f>
        <v>0</v>
      </c>
      <c r="H32" s="259">
        <f>'Récap vacci lieu G'!C70</f>
        <v>0</v>
      </c>
      <c r="I32" s="259">
        <f>'Récap vacci lieu H'!C70</f>
        <v>0</v>
      </c>
      <c r="J32" s="259">
        <f>'Récap vacci lieu I'!C70</f>
        <v>0</v>
      </c>
      <c r="K32" s="259">
        <f>'Récap vacci lieu J'!C70</f>
        <v>0</v>
      </c>
      <c r="L32" s="259">
        <f>'Récap vacci lieu K'!C70</f>
        <v>0</v>
      </c>
      <c r="M32" s="259">
        <f>'Récap vacci lieu L'!C70</f>
        <v>0</v>
      </c>
      <c r="N32" s="259">
        <f>'Récap vacci lieu M'!C70</f>
        <v>0</v>
      </c>
      <c r="O32" s="259">
        <f>'Récap vacci lieu N'!C70</f>
        <v>0</v>
      </c>
      <c r="P32" s="259">
        <f>'Récap vacci lieu O'!C70</f>
        <v>0</v>
      </c>
      <c r="Q32" s="259">
        <f>'Récap vacci lieu P'!C70</f>
        <v>0</v>
      </c>
      <c r="R32" s="259">
        <f>'Récap vacci lieu Q'!C70</f>
        <v>0</v>
      </c>
      <c r="S32" s="259">
        <f>'Récap vacci lieu R'!C70</f>
        <v>0</v>
      </c>
      <c r="T32" s="259">
        <f>'Récap vacci lieu S'!C70</f>
        <v>0</v>
      </c>
      <c r="U32" s="261">
        <f>'Récap vacci lieu T'!C70</f>
        <v>130</v>
      </c>
      <c r="V32" s="278">
        <f>SUM(B32:U32)</f>
        <v>155</v>
      </c>
    </row>
    <row r="33" spans="1:42" ht="23.15" customHeight="1" thickBot="1" x14ac:dyDescent="0.4">
      <c r="A33" s="181" t="s">
        <v>79</v>
      </c>
      <c r="B33" s="284">
        <f>'Récap vacci lieu A'!C71</f>
        <v>20</v>
      </c>
      <c r="C33" s="263">
        <f>'Récap vacci lieu B'!C71</f>
        <v>0</v>
      </c>
      <c r="D33" s="263">
        <f>'Récap vacci lieu C'!C71</f>
        <v>0</v>
      </c>
      <c r="E33" s="263">
        <f>'Récap vacci lieu D'!C71</f>
        <v>0</v>
      </c>
      <c r="F33" s="263">
        <f>'Récap vacci lieu E'!C71</f>
        <v>0</v>
      </c>
      <c r="G33" s="263">
        <f>'Récap vacci lieu F'!C71</f>
        <v>0</v>
      </c>
      <c r="H33" s="263">
        <f>'Récap vacci lieu G'!C71</f>
        <v>0</v>
      </c>
      <c r="I33" s="263">
        <f>'Récap vacci lieu H'!C71</f>
        <v>0</v>
      </c>
      <c r="J33" s="263">
        <f>'Récap vacci lieu I'!C71</f>
        <v>0</v>
      </c>
      <c r="K33" s="263">
        <f>'Récap vacci lieu J'!C71</f>
        <v>0</v>
      </c>
      <c r="L33" s="263">
        <f>'Récap vacci lieu K'!C71</f>
        <v>0</v>
      </c>
      <c r="M33" s="263">
        <f>'Récap vacci lieu L'!C71</f>
        <v>0</v>
      </c>
      <c r="N33" s="263">
        <f>'Récap vacci lieu M'!C71</f>
        <v>0</v>
      </c>
      <c r="O33" s="263">
        <f>'Récap vacci lieu N'!C71</f>
        <v>0</v>
      </c>
      <c r="P33" s="263">
        <f>'Récap vacci lieu O'!C71</f>
        <v>0</v>
      </c>
      <c r="Q33" s="263">
        <f>'Récap vacci lieu P'!C71</f>
        <v>0</v>
      </c>
      <c r="R33" s="263">
        <f>'Récap vacci lieu Q'!C71</f>
        <v>0</v>
      </c>
      <c r="S33" s="263">
        <f>'Récap vacci lieu R'!C71</f>
        <v>0</v>
      </c>
      <c r="T33" s="263">
        <f>'Récap vacci lieu S'!C71</f>
        <v>0</v>
      </c>
      <c r="U33" s="264">
        <f>'Récap vacci lieu T'!C71</f>
        <v>135</v>
      </c>
      <c r="V33" s="280">
        <f>SUM(B33:U33)</f>
        <v>155</v>
      </c>
    </row>
    <row r="35" spans="1:42" s="5" customFormat="1" ht="20.149999999999999" customHeight="1" thickBot="1" x14ac:dyDescent="0.45">
      <c r="A35" s="117" t="s">
        <v>80</v>
      </c>
      <c r="B35" s="110"/>
      <c r="C35" s="85"/>
      <c r="D35" s="83"/>
      <c r="E35" s="83"/>
      <c r="F35" s="83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116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</row>
    <row r="36" spans="1:42" s="5" customFormat="1" ht="22.5" customHeight="1" x14ac:dyDescent="0.4">
      <c r="A36" s="285" t="s">
        <v>81</v>
      </c>
      <c r="B36" s="286">
        <f t="shared" ref="B36:K36" si="1">SUM(B30/B31)</f>
        <v>200</v>
      </c>
      <c r="C36" s="287" t="e">
        <f t="shared" si="1"/>
        <v>#DIV/0!</v>
      </c>
      <c r="D36" s="287" t="e">
        <f t="shared" si="1"/>
        <v>#DIV/0!</v>
      </c>
      <c r="E36" s="287" t="e">
        <f t="shared" si="1"/>
        <v>#DIV/0!</v>
      </c>
      <c r="F36" s="287" t="e">
        <f t="shared" si="1"/>
        <v>#DIV/0!</v>
      </c>
      <c r="G36" s="287" t="e">
        <f t="shared" si="1"/>
        <v>#DIV/0!</v>
      </c>
      <c r="H36" s="287" t="e">
        <f t="shared" si="1"/>
        <v>#DIV/0!</v>
      </c>
      <c r="I36" s="287" t="e">
        <f t="shared" si="1"/>
        <v>#DIV/0!</v>
      </c>
      <c r="J36" s="287" t="e">
        <f t="shared" si="1"/>
        <v>#DIV/0!</v>
      </c>
      <c r="K36" s="287" t="e">
        <f t="shared" si="1"/>
        <v>#DIV/0!</v>
      </c>
      <c r="L36" s="287" t="e">
        <f t="shared" ref="L36:V36" si="2">SUM(L30/L31)</f>
        <v>#DIV/0!</v>
      </c>
      <c r="M36" s="287" t="e">
        <f t="shared" si="2"/>
        <v>#DIV/0!</v>
      </c>
      <c r="N36" s="287" t="e">
        <f t="shared" si="2"/>
        <v>#DIV/0!</v>
      </c>
      <c r="O36" s="287" t="e">
        <f t="shared" si="2"/>
        <v>#DIV/0!</v>
      </c>
      <c r="P36" s="287" t="e">
        <f t="shared" si="2"/>
        <v>#DIV/0!</v>
      </c>
      <c r="Q36" s="287" t="e">
        <f t="shared" ref="Q36:T36" si="3">SUM(Q30/Q31)</f>
        <v>#DIV/0!</v>
      </c>
      <c r="R36" s="287" t="e">
        <f t="shared" si="3"/>
        <v>#DIV/0!</v>
      </c>
      <c r="S36" s="287" t="e">
        <f t="shared" si="3"/>
        <v>#DIV/0!</v>
      </c>
      <c r="T36" s="287" t="e">
        <f t="shared" si="3"/>
        <v>#DIV/0!</v>
      </c>
      <c r="U36" s="288">
        <f t="shared" si="2"/>
        <v>140</v>
      </c>
      <c r="V36" s="289">
        <f t="shared" si="2"/>
        <v>170</v>
      </c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</row>
    <row r="37" spans="1:42" s="5" customFormat="1" ht="22.5" customHeight="1" x14ac:dyDescent="0.4">
      <c r="A37" s="290" t="s">
        <v>82</v>
      </c>
      <c r="B37" s="291">
        <f t="shared" ref="B37:V37" si="4">SUM(B30-B20)/B30</f>
        <v>5.5E-2</v>
      </c>
      <c r="C37" s="292" t="e">
        <f t="shared" si="4"/>
        <v>#DIV/0!</v>
      </c>
      <c r="D37" s="292" t="e">
        <f t="shared" si="4"/>
        <v>#DIV/0!</v>
      </c>
      <c r="E37" s="292" t="e">
        <f t="shared" si="4"/>
        <v>#DIV/0!</v>
      </c>
      <c r="F37" s="292" t="e">
        <f t="shared" si="4"/>
        <v>#DIV/0!</v>
      </c>
      <c r="G37" s="292" t="e">
        <f t="shared" si="4"/>
        <v>#DIV/0!</v>
      </c>
      <c r="H37" s="292" t="e">
        <f t="shared" si="4"/>
        <v>#DIV/0!</v>
      </c>
      <c r="I37" s="292" t="e">
        <f t="shared" si="4"/>
        <v>#DIV/0!</v>
      </c>
      <c r="J37" s="292" t="e">
        <f t="shared" si="4"/>
        <v>#DIV/0!</v>
      </c>
      <c r="K37" s="292" t="e">
        <f t="shared" si="4"/>
        <v>#DIV/0!</v>
      </c>
      <c r="L37" s="292" t="e">
        <f t="shared" si="4"/>
        <v>#DIV/0!</v>
      </c>
      <c r="M37" s="292" t="e">
        <f t="shared" si="4"/>
        <v>#DIV/0!</v>
      </c>
      <c r="N37" s="292" t="e">
        <f t="shared" si="4"/>
        <v>#DIV/0!</v>
      </c>
      <c r="O37" s="292" t="e">
        <f t="shared" si="4"/>
        <v>#DIV/0!</v>
      </c>
      <c r="P37" s="292" t="e">
        <f t="shared" ref="P37:T37" si="5">SUM(P30-P20)/P30</f>
        <v>#DIV/0!</v>
      </c>
      <c r="Q37" s="292" t="e">
        <f t="shared" si="5"/>
        <v>#DIV/0!</v>
      </c>
      <c r="R37" s="292" t="e">
        <f t="shared" si="5"/>
        <v>#DIV/0!</v>
      </c>
      <c r="S37" s="292" t="e">
        <f t="shared" si="5"/>
        <v>#DIV/0!</v>
      </c>
      <c r="T37" s="292" t="e">
        <f t="shared" si="5"/>
        <v>#DIV/0!</v>
      </c>
      <c r="U37" s="293">
        <f t="shared" si="4"/>
        <v>0.14285714285714285</v>
      </c>
      <c r="V37" s="294">
        <f t="shared" si="4"/>
        <v>9.1176470588235289E-2</v>
      </c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</row>
    <row r="38" spans="1:42" s="5" customFormat="1" ht="21.75" customHeight="1" x14ac:dyDescent="0.4">
      <c r="A38" s="295" t="s">
        <v>83</v>
      </c>
      <c r="B38" s="296">
        <f t="shared" ref="B38:V38" si="6">B32/(B29/$K$8)</f>
        <v>1.3157894736842106</v>
      </c>
      <c r="C38" s="297" t="e">
        <f t="shared" si="6"/>
        <v>#DIV/0!</v>
      </c>
      <c r="D38" s="297" t="e">
        <f t="shared" si="6"/>
        <v>#DIV/0!</v>
      </c>
      <c r="E38" s="297" t="e">
        <f t="shared" si="6"/>
        <v>#DIV/0!</v>
      </c>
      <c r="F38" s="297" t="e">
        <f t="shared" si="6"/>
        <v>#DIV/0!</v>
      </c>
      <c r="G38" s="297" t="e">
        <f t="shared" si="6"/>
        <v>#DIV/0!</v>
      </c>
      <c r="H38" s="297" t="e">
        <f t="shared" si="6"/>
        <v>#DIV/0!</v>
      </c>
      <c r="I38" s="297" t="e">
        <f t="shared" si="6"/>
        <v>#DIV/0!</v>
      </c>
      <c r="J38" s="297" t="e">
        <f t="shared" si="6"/>
        <v>#DIV/0!</v>
      </c>
      <c r="K38" s="297" t="e">
        <f t="shared" si="6"/>
        <v>#DIV/0!</v>
      </c>
      <c r="L38" s="297" t="e">
        <f t="shared" si="6"/>
        <v>#DIV/0!</v>
      </c>
      <c r="M38" s="297" t="e">
        <f t="shared" si="6"/>
        <v>#DIV/0!</v>
      </c>
      <c r="N38" s="297" t="e">
        <f t="shared" si="6"/>
        <v>#DIV/0!</v>
      </c>
      <c r="O38" s="297" t="e">
        <f t="shared" si="6"/>
        <v>#DIV/0!</v>
      </c>
      <c r="P38" s="297" t="e">
        <f t="shared" ref="P38:T38" si="7">P32/(P29/$K$8)</f>
        <v>#DIV/0!</v>
      </c>
      <c r="Q38" s="297" t="e">
        <f t="shared" si="7"/>
        <v>#DIV/0!</v>
      </c>
      <c r="R38" s="297" t="e">
        <f t="shared" si="7"/>
        <v>#DIV/0!</v>
      </c>
      <c r="S38" s="297" t="e">
        <f t="shared" si="7"/>
        <v>#DIV/0!</v>
      </c>
      <c r="T38" s="297" t="e">
        <f t="shared" si="7"/>
        <v>#DIV/0!</v>
      </c>
      <c r="U38" s="298">
        <f t="shared" si="6"/>
        <v>10</v>
      </c>
      <c r="V38" s="299">
        <f t="shared" si="6"/>
        <v>4.84375</v>
      </c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</row>
    <row r="39" spans="1:42" s="5" customFormat="1" ht="20.25" customHeight="1" thickBot="1" x14ac:dyDescent="0.45">
      <c r="A39" s="300" t="s">
        <v>84</v>
      </c>
      <c r="B39" s="301">
        <f t="shared" ref="B39:V39" si="8">SUM(B20/B29)</f>
        <v>0.99473684210526314</v>
      </c>
      <c r="C39" s="302" t="e">
        <f t="shared" si="8"/>
        <v>#DIV/0!</v>
      </c>
      <c r="D39" s="302" t="e">
        <f t="shared" si="8"/>
        <v>#DIV/0!</v>
      </c>
      <c r="E39" s="302" t="e">
        <f t="shared" si="8"/>
        <v>#DIV/0!</v>
      </c>
      <c r="F39" s="302" t="e">
        <f t="shared" si="8"/>
        <v>#DIV/0!</v>
      </c>
      <c r="G39" s="302" t="e">
        <f t="shared" si="8"/>
        <v>#DIV/0!</v>
      </c>
      <c r="H39" s="302" t="e">
        <f t="shared" si="8"/>
        <v>#DIV/0!</v>
      </c>
      <c r="I39" s="302" t="e">
        <f t="shared" si="8"/>
        <v>#DIV/0!</v>
      </c>
      <c r="J39" s="302" t="e">
        <f t="shared" si="8"/>
        <v>#DIV/0!</v>
      </c>
      <c r="K39" s="302" t="e">
        <f t="shared" si="8"/>
        <v>#DIV/0!</v>
      </c>
      <c r="L39" s="302" t="e">
        <f t="shared" si="8"/>
        <v>#DIV/0!</v>
      </c>
      <c r="M39" s="302" t="e">
        <f t="shared" si="8"/>
        <v>#DIV/0!</v>
      </c>
      <c r="N39" s="302" t="e">
        <f t="shared" si="8"/>
        <v>#DIV/0!</v>
      </c>
      <c r="O39" s="302" t="e">
        <f t="shared" si="8"/>
        <v>#DIV/0!</v>
      </c>
      <c r="P39" s="302" t="e">
        <f t="shared" ref="P39:T39" si="9">SUM(P20/P29)</f>
        <v>#DIV/0!</v>
      </c>
      <c r="Q39" s="302" t="e">
        <f t="shared" si="9"/>
        <v>#DIV/0!</v>
      </c>
      <c r="R39" s="302" t="e">
        <f t="shared" si="9"/>
        <v>#DIV/0!</v>
      </c>
      <c r="S39" s="302" t="e">
        <f t="shared" si="9"/>
        <v>#DIV/0!</v>
      </c>
      <c r="T39" s="302" t="e">
        <f t="shared" si="9"/>
        <v>#DIV/0!</v>
      </c>
      <c r="U39" s="303">
        <f t="shared" si="8"/>
        <v>0.92307692307692313</v>
      </c>
      <c r="V39" s="304">
        <f t="shared" si="8"/>
        <v>0.96562499999999996</v>
      </c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</row>
    <row r="40" spans="1:42" s="5" customFormat="1" x14ac:dyDescent="0.4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116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</row>
    <row r="41" spans="1:42" s="5" customFormat="1" x14ac:dyDescent="0.4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116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</row>
  </sheetData>
  <mergeCells count="11">
    <mergeCell ref="A28:B28"/>
    <mergeCell ref="A9:B9"/>
    <mergeCell ref="G4:H4"/>
    <mergeCell ref="G5:H5"/>
    <mergeCell ref="G6:H6"/>
    <mergeCell ref="B4:C4"/>
    <mergeCell ref="A1:G1"/>
    <mergeCell ref="L10:V10"/>
    <mergeCell ref="C8:F8"/>
    <mergeCell ref="E3:F3"/>
    <mergeCell ref="G3:H3"/>
  </mergeCells>
  <phoneticPr fontId="0" type="noConversion"/>
  <pageMargins left="0.28000000000000003" right="0.18" top="0.49" bottom="0.5" header="0.33" footer="0.25"/>
  <pageSetup paperSize="9" scale="42" fitToHeight="0" orientation="landscape" horizontalDpi="360" verticalDpi="360"/>
  <headerFooter alignWithMargins="0">
    <oddHeader>&amp;F</oddHead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5251-4E56-41AE-A010-D5FB8E183204}">
  <dimension ref="A1:O366"/>
  <sheetViews>
    <sheetView zoomScale="75" zoomScaleNormal="75" workbookViewId="0">
      <selection activeCell="L15" sqref="L15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jBpHY3fyyEMqvdlC3/j03+pRdUA+D7RR/JqAtCdzz3zcOzMfDALMVhebrOQsXeMBRL1Wcyb/rbcAdd/NfzpVtw==" saltValue="TTviwpxjmr9MZiUA8Eb4vQ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B3FB-9B6E-43A1-B9AE-61B6C51E78BC}">
  <dimension ref="A1:O366"/>
  <sheetViews>
    <sheetView topLeftCell="A2" zoomScale="75" zoomScaleNormal="75" workbookViewId="0">
      <selection activeCell="L15" sqref="L15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QER69bzS/ak3P6/0BsLQ1/JFFcsSHuf/dHn+8w+rBCfIUYMgNpnmXRujXEhBW/FBgEVzDL96MHBvLKYuKCWKMA==" saltValue="yzf4poye8uZWKF8gQy62Vw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B124-9D33-453B-80A0-98D43CDEC9D6}">
  <dimension ref="A1:O366"/>
  <sheetViews>
    <sheetView topLeftCell="A2" zoomScale="75" zoomScaleNormal="75" workbookViewId="0">
      <selection activeCell="L15" sqref="L15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idsJ6nsWn2FOjUavIqj8lVSzEIHA6ML0jdkzaxjwOcTpzGHMhhVjk831sUydNqOSlluPVJ8csOESJPgWimEp8g==" saltValue="w931lIOujhlqls/94nZ0Aw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2F9A-A7C8-4F0C-A528-09B635BA9B69}">
  <dimension ref="A1:O366"/>
  <sheetViews>
    <sheetView topLeftCell="C1" zoomScale="75" zoomScaleNormal="75" workbookViewId="0">
      <selection activeCell="N18" sqref="N18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SUM(F11:H11)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3oRxlyuJqkfHUAF55w8JNlXK/veHIAI8WtoLCz4esiQwCyJntdPeoF8cDr9WJ2fAt3mEpyyuVAddacvNe3pJUQ==" saltValue="LJ0rUH59f6rX5ab26E61/g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DDDA-5163-4CAF-9233-7EFB78BB8B3D}">
  <dimension ref="A1:O366"/>
  <sheetViews>
    <sheetView topLeftCell="C2" zoomScale="75" zoomScaleNormal="75" workbookViewId="0">
      <selection activeCell="N11" sqref="N11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 t="s">
        <v>171</v>
      </c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>
        <v>1000</v>
      </c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SUM(F11:H11)</f>
        <v>0.16</v>
      </c>
      <c r="D11" s="474"/>
      <c r="E11" s="50">
        <v>0.01</v>
      </c>
      <c r="F11" s="51">
        <v>0.01</v>
      </c>
      <c r="G11" s="51">
        <v>0.15</v>
      </c>
      <c r="H11" s="52"/>
      <c r="I11" s="49"/>
      <c r="J11" s="21" t="s">
        <v>140</v>
      </c>
      <c r="K11" s="49"/>
      <c r="L11" s="49"/>
      <c r="M11" s="49"/>
      <c r="N11" s="53">
        <v>10</v>
      </c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160</v>
      </c>
      <c r="D12" s="388"/>
      <c r="E12" s="54">
        <f>$C$8*E11</f>
        <v>10</v>
      </c>
      <c r="F12" s="55">
        <f>$C$8*F11</f>
        <v>10</v>
      </c>
      <c r="G12" s="55">
        <f>$C$8*G11</f>
        <v>150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>
        <v>10</v>
      </c>
      <c r="D16" s="62">
        <v>10</v>
      </c>
      <c r="E16" s="62">
        <v>100</v>
      </c>
      <c r="F16" s="63"/>
      <c r="G16" s="64">
        <f t="shared" ref="G16:G60" si="0">SUM(C16:F16)</f>
        <v>120</v>
      </c>
      <c r="H16" s="202">
        <f>(D16+E16+F16)/($C$12-$E$12)</f>
        <v>0.73333333333333328</v>
      </c>
      <c r="I16" s="65">
        <f t="shared" ref="I16:I60" si="1">SUM(D16/$F$12)</f>
        <v>1</v>
      </c>
      <c r="J16" s="65">
        <f t="shared" ref="J16:J60" si="2">SUM(E16/$G$12)</f>
        <v>0.66666666666666663</v>
      </c>
      <c r="K16" s="65" t="e">
        <f t="shared" ref="K16:K60" si="3">SUM(F16/$H$12)</f>
        <v>#DIV/0!</v>
      </c>
      <c r="L16" s="202">
        <f>(C16+D16+E16+F16)/($C$12)</f>
        <v>0.75</v>
      </c>
      <c r="M16" s="207">
        <v>13</v>
      </c>
      <c r="N16" s="66">
        <f t="shared" ref="N16:N61" si="4">SUM(G16/(M16*$N$11))</f>
        <v>0.92307692307692313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>
        <f t="shared" ref="H17:H60" si="5">(D17+E17+F17)/($C$12-$E$12)</f>
        <v>0</v>
      </c>
      <c r="I17" s="65">
        <f t="shared" si="1"/>
        <v>0</v>
      </c>
      <c r="J17" s="65">
        <f t="shared" si="2"/>
        <v>0</v>
      </c>
      <c r="K17" s="65" t="e">
        <f t="shared" si="3"/>
        <v>#DIV/0!</v>
      </c>
      <c r="L17" s="202">
        <f t="shared" ref="L17:L60" si="6">(C17+D17+E17+F17)/($C$12)</f>
        <v>0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>
        <f t="shared" si="5"/>
        <v>0</v>
      </c>
      <c r="I18" s="65">
        <f t="shared" si="1"/>
        <v>0</v>
      </c>
      <c r="J18" s="65">
        <f t="shared" si="2"/>
        <v>0</v>
      </c>
      <c r="K18" s="65" t="e">
        <f t="shared" si="3"/>
        <v>#DIV/0!</v>
      </c>
      <c r="L18" s="202">
        <f t="shared" si="6"/>
        <v>0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>
        <f t="shared" si="5"/>
        <v>0</v>
      </c>
      <c r="I19" s="65">
        <f t="shared" si="1"/>
        <v>0</v>
      </c>
      <c r="J19" s="65">
        <f t="shared" si="2"/>
        <v>0</v>
      </c>
      <c r="K19" s="65" t="e">
        <f t="shared" si="3"/>
        <v>#DIV/0!</v>
      </c>
      <c r="L19" s="202">
        <f t="shared" si="6"/>
        <v>0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>
        <f t="shared" si="5"/>
        <v>0</v>
      </c>
      <c r="I20" s="65">
        <f t="shared" si="1"/>
        <v>0</v>
      </c>
      <c r="J20" s="65">
        <f t="shared" si="2"/>
        <v>0</v>
      </c>
      <c r="K20" s="65" t="e">
        <f t="shared" si="3"/>
        <v>#DIV/0!</v>
      </c>
      <c r="L20" s="202">
        <f t="shared" si="6"/>
        <v>0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>
        <f t="shared" si="5"/>
        <v>0</v>
      </c>
      <c r="I21" s="65">
        <f t="shared" si="1"/>
        <v>0</v>
      </c>
      <c r="J21" s="65">
        <f t="shared" si="2"/>
        <v>0</v>
      </c>
      <c r="K21" s="65" t="e">
        <f t="shared" si="3"/>
        <v>#DIV/0!</v>
      </c>
      <c r="L21" s="202">
        <f t="shared" si="6"/>
        <v>0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>
        <f t="shared" si="5"/>
        <v>0</v>
      </c>
      <c r="I22" s="65">
        <f t="shared" si="1"/>
        <v>0</v>
      </c>
      <c r="J22" s="65">
        <f t="shared" si="2"/>
        <v>0</v>
      </c>
      <c r="K22" s="65" t="e">
        <f t="shared" si="3"/>
        <v>#DIV/0!</v>
      </c>
      <c r="L22" s="202">
        <f t="shared" si="6"/>
        <v>0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>
        <f t="shared" si="5"/>
        <v>0</v>
      </c>
      <c r="I23" s="65">
        <f t="shared" si="1"/>
        <v>0</v>
      </c>
      <c r="J23" s="65">
        <f t="shared" si="2"/>
        <v>0</v>
      </c>
      <c r="K23" s="65" t="e">
        <f t="shared" si="3"/>
        <v>#DIV/0!</v>
      </c>
      <c r="L23" s="202">
        <f t="shared" si="6"/>
        <v>0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>
        <f t="shared" si="5"/>
        <v>0</v>
      </c>
      <c r="I24" s="65">
        <f t="shared" si="1"/>
        <v>0</v>
      </c>
      <c r="J24" s="65">
        <f t="shared" si="2"/>
        <v>0</v>
      </c>
      <c r="K24" s="65" t="e">
        <f t="shared" si="3"/>
        <v>#DIV/0!</v>
      </c>
      <c r="L24" s="202">
        <f t="shared" si="6"/>
        <v>0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>
        <f t="shared" si="5"/>
        <v>0</v>
      </c>
      <c r="I25" s="65">
        <f t="shared" si="1"/>
        <v>0</v>
      </c>
      <c r="J25" s="65">
        <f t="shared" si="2"/>
        <v>0</v>
      </c>
      <c r="K25" s="65" t="e">
        <f t="shared" si="3"/>
        <v>#DIV/0!</v>
      </c>
      <c r="L25" s="202">
        <f t="shared" si="6"/>
        <v>0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>
        <f t="shared" si="5"/>
        <v>0</v>
      </c>
      <c r="I26" s="65">
        <f t="shared" si="1"/>
        <v>0</v>
      </c>
      <c r="J26" s="65">
        <f t="shared" si="2"/>
        <v>0</v>
      </c>
      <c r="K26" s="65" t="e">
        <f t="shared" si="3"/>
        <v>#DIV/0!</v>
      </c>
      <c r="L26" s="202">
        <f t="shared" si="6"/>
        <v>0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>
        <f t="shared" si="5"/>
        <v>0</v>
      </c>
      <c r="I27" s="65">
        <f t="shared" si="1"/>
        <v>0</v>
      </c>
      <c r="J27" s="65">
        <f t="shared" si="2"/>
        <v>0</v>
      </c>
      <c r="K27" s="65" t="e">
        <f t="shared" si="3"/>
        <v>#DIV/0!</v>
      </c>
      <c r="L27" s="202">
        <f t="shared" si="6"/>
        <v>0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>
        <f t="shared" si="5"/>
        <v>0</v>
      </c>
      <c r="I28" s="65">
        <f t="shared" si="1"/>
        <v>0</v>
      </c>
      <c r="J28" s="65">
        <f t="shared" si="2"/>
        <v>0</v>
      </c>
      <c r="K28" s="65" t="e">
        <f t="shared" si="3"/>
        <v>#DIV/0!</v>
      </c>
      <c r="L28" s="202">
        <f t="shared" si="6"/>
        <v>0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>
        <f t="shared" si="5"/>
        <v>0</v>
      </c>
      <c r="I29" s="65">
        <f t="shared" si="1"/>
        <v>0</v>
      </c>
      <c r="J29" s="65">
        <f t="shared" si="2"/>
        <v>0</v>
      </c>
      <c r="K29" s="65" t="e">
        <f t="shared" si="3"/>
        <v>#DIV/0!</v>
      </c>
      <c r="L29" s="202">
        <f t="shared" si="6"/>
        <v>0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>
        <f t="shared" si="5"/>
        <v>0</v>
      </c>
      <c r="I30" s="65">
        <f t="shared" si="1"/>
        <v>0</v>
      </c>
      <c r="J30" s="65">
        <f t="shared" si="2"/>
        <v>0</v>
      </c>
      <c r="K30" s="65" t="e">
        <f t="shared" si="3"/>
        <v>#DIV/0!</v>
      </c>
      <c r="L30" s="202">
        <f t="shared" si="6"/>
        <v>0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>
        <f t="shared" si="5"/>
        <v>0</v>
      </c>
      <c r="I31" s="65">
        <f t="shared" si="1"/>
        <v>0</v>
      </c>
      <c r="J31" s="65">
        <f t="shared" si="2"/>
        <v>0</v>
      </c>
      <c r="K31" s="65" t="e">
        <f t="shared" si="3"/>
        <v>#DIV/0!</v>
      </c>
      <c r="L31" s="202">
        <f t="shared" si="6"/>
        <v>0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>
        <f t="shared" si="5"/>
        <v>0</v>
      </c>
      <c r="I32" s="65">
        <f t="shared" si="1"/>
        <v>0</v>
      </c>
      <c r="J32" s="65">
        <f t="shared" si="2"/>
        <v>0</v>
      </c>
      <c r="K32" s="65" t="e">
        <f t="shared" si="3"/>
        <v>#DIV/0!</v>
      </c>
      <c r="L32" s="202">
        <f t="shared" si="6"/>
        <v>0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>
        <f t="shared" si="5"/>
        <v>0</v>
      </c>
      <c r="I33" s="65">
        <f t="shared" si="1"/>
        <v>0</v>
      </c>
      <c r="J33" s="65">
        <f t="shared" si="2"/>
        <v>0</v>
      </c>
      <c r="K33" s="65" t="e">
        <f t="shared" si="3"/>
        <v>#DIV/0!</v>
      </c>
      <c r="L33" s="202">
        <f t="shared" si="6"/>
        <v>0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>
        <f t="shared" si="5"/>
        <v>0</v>
      </c>
      <c r="I34" s="65">
        <f t="shared" si="1"/>
        <v>0</v>
      </c>
      <c r="J34" s="65">
        <f t="shared" si="2"/>
        <v>0</v>
      </c>
      <c r="K34" s="65" t="e">
        <f t="shared" si="3"/>
        <v>#DIV/0!</v>
      </c>
      <c r="L34" s="202">
        <f t="shared" si="6"/>
        <v>0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>
        <f t="shared" si="5"/>
        <v>0</v>
      </c>
      <c r="I35" s="65">
        <f t="shared" si="1"/>
        <v>0</v>
      </c>
      <c r="J35" s="65">
        <f t="shared" si="2"/>
        <v>0</v>
      </c>
      <c r="K35" s="65" t="e">
        <f t="shared" si="3"/>
        <v>#DIV/0!</v>
      </c>
      <c r="L35" s="202">
        <f t="shared" si="6"/>
        <v>0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>
        <f t="shared" si="5"/>
        <v>0</v>
      </c>
      <c r="I36" s="65">
        <f t="shared" si="1"/>
        <v>0</v>
      </c>
      <c r="J36" s="65">
        <f t="shared" si="2"/>
        <v>0</v>
      </c>
      <c r="K36" s="65" t="e">
        <f t="shared" si="3"/>
        <v>#DIV/0!</v>
      </c>
      <c r="L36" s="202">
        <f t="shared" si="6"/>
        <v>0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>
        <f t="shared" si="5"/>
        <v>0</v>
      </c>
      <c r="I37" s="65">
        <f t="shared" si="1"/>
        <v>0</v>
      </c>
      <c r="J37" s="65">
        <f t="shared" si="2"/>
        <v>0</v>
      </c>
      <c r="K37" s="65" t="e">
        <f t="shared" si="3"/>
        <v>#DIV/0!</v>
      </c>
      <c r="L37" s="202">
        <f t="shared" si="6"/>
        <v>0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>
        <f t="shared" si="5"/>
        <v>0</v>
      </c>
      <c r="I38" s="65">
        <f t="shared" si="1"/>
        <v>0</v>
      </c>
      <c r="J38" s="65">
        <f t="shared" si="2"/>
        <v>0</v>
      </c>
      <c r="K38" s="65" t="e">
        <f t="shared" si="3"/>
        <v>#DIV/0!</v>
      </c>
      <c r="L38" s="202">
        <f t="shared" si="6"/>
        <v>0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>
        <f t="shared" si="5"/>
        <v>0</v>
      </c>
      <c r="I39" s="65">
        <f t="shared" si="1"/>
        <v>0</v>
      </c>
      <c r="J39" s="65">
        <f t="shared" si="2"/>
        <v>0</v>
      </c>
      <c r="K39" s="65" t="e">
        <f t="shared" si="3"/>
        <v>#DIV/0!</v>
      </c>
      <c r="L39" s="202">
        <f t="shared" si="6"/>
        <v>0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>
        <f t="shared" si="5"/>
        <v>0</v>
      </c>
      <c r="I40" s="65">
        <f t="shared" si="1"/>
        <v>0</v>
      </c>
      <c r="J40" s="65">
        <f t="shared" si="2"/>
        <v>0</v>
      </c>
      <c r="K40" s="65" t="e">
        <f t="shared" si="3"/>
        <v>#DIV/0!</v>
      </c>
      <c r="L40" s="202">
        <f t="shared" si="6"/>
        <v>0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>
        <f t="shared" si="5"/>
        <v>0</v>
      </c>
      <c r="I41" s="65">
        <f t="shared" si="1"/>
        <v>0</v>
      </c>
      <c r="J41" s="65">
        <f t="shared" si="2"/>
        <v>0</v>
      </c>
      <c r="K41" s="65" t="e">
        <f t="shared" si="3"/>
        <v>#DIV/0!</v>
      </c>
      <c r="L41" s="202">
        <f t="shared" si="6"/>
        <v>0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>
        <f t="shared" si="5"/>
        <v>0</v>
      </c>
      <c r="I42" s="65">
        <f t="shared" si="1"/>
        <v>0</v>
      </c>
      <c r="J42" s="65">
        <f t="shared" si="2"/>
        <v>0</v>
      </c>
      <c r="K42" s="65" t="e">
        <f t="shared" si="3"/>
        <v>#DIV/0!</v>
      </c>
      <c r="L42" s="202">
        <f t="shared" si="6"/>
        <v>0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>
        <f t="shared" si="5"/>
        <v>0</v>
      </c>
      <c r="I43" s="65">
        <f t="shared" si="1"/>
        <v>0</v>
      </c>
      <c r="J43" s="65">
        <f t="shared" si="2"/>
        <v>0</v>
      </c>
      <c r="K43" s="65" t="e">
        <f t="shared" si="3"/>
        <v>#DIV/0!</v>
      </c>
      <c r="L43" s="202">
        <f t="shared" si="6"/>
        <v>0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>
        <f t="shared" si="5"/>
        <v>0</v>
      </c>
      <c r="I44" s="65">
        <f t="shared" si="1"/>
        <v>0</v>
      </c>
      <c r="J44" s="65">
        <f t="shared" si="2"/>
        <v>0</v>
      </c>
      <c r="K44" s="65" t="e">
        <f t="shared" si="3"/>
        <v>#DIV/0!</v>
      </c>
      <c r="L44" s="202">
        <f t="shared" si="6"/>
        <v>0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>
        <f t="shared" si="5"/>
        <v>0</v>
      </c>
      <c r="I45" s="65">
        <f t="shared" si="1"/>
        <v>0</v>
      </c>
      <c r="J45" s="65">
        <f t="shared" si="2"/>
        <v>0</v>
      </c>
      <c r="K45" s="65" t="e">
        <f t="shared" si="3"/>
        <v>#DIV/0!</v>
      </c>
      <c r="L45" s="202">
        <f t="shared" si="6"/>
        <v>0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>
        <f t="shared" si="5"/>
        <v>0</v>
      </c>
      <c r="I46" s="65">
        <f t="shared" si="1"/>
        <v>0</v>
      </c>
      <c r="J46" s="65">
        <f t="shared" si="2"/>
        <v>0</v>
      </c>
      <c r="K46" s="65" t="e">
        <f t="shared" si="3"/>
        <v>#DIV/0!</v>
      </c>
      <c r="L46" s="202">
        <f t="shared" si="6"/>
        <v>0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>
        <f t="shared" si="5"/>
        <v>0</v>
      </c>
      <c r="I47" s="65">
        <f t="shared" si="1"/>
        <v>0</v>
      </c>
      <c r="J47" s="65">
        <f t="shared" si="2"/>
        <v>0</v>
      </c>
      <c r="K47" s="65" t="e">
        <f t="shared" si="3"/>
        <v>#DIV/0!</v>
      </c>
      <c r="L47" s="202">
        <f t="shared" si="6"/>
        <v>0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>
        <f t="shared" si="5"/>
        <v>0</v>
      </c>
      <c r="I48" s="65">
        <f t="shared" si="1"/>
        <v>0</v>
      </c>
      <c r="J48" s="65">
        <f t="shared" si="2"/>
        <v>0</v>
      </c>
      <c r="K48" s="65" t="e">
        <f t="shared" si="3"/>
        <v>#DIV/0!</v>
      </c>
      <c r="L48" s="202">
        <f t="shared" si="6"/>
        <v>0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>
        <f t="shared" si="5"/>
        <v>0</v>
      </c>
      <c r="I49" s="65">
        <f t="shared" si="1"/>
        <v>0</v>
      </c>
      <c r="J49" s="65">
        <f t="shared" si="2"/>
        <v>0</v>
      </c>
      <c r="K49" s="65" t="e">
        <f t="shared" si="3"/>
        <v>#DIV/0!</v>
      </c>
      <c r="L49" s="202">
        <f t="shared" si="6"/>
        <v>0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>
        <f t="shared" si="5"/>
        <v>0</v>
      </c>
      <c r="I50" s="65">
        <f t="shared" si="1"/>
        <v>0</v>
      </c>
      <c r="J50" s="65">
        <f t="shared" si="2"/>
        <v>0</v>
      </c>
      <c r="K50" s="65" t="e">
        <f t="shared" si="3"/>
        <v>#DIV/0!</v>
      </c>
      <c r="L50" s="202">
        <f t="shared" si="6"/>
        <v>0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>
        <f t="shared" si="5"/>
        <v>0</v>
      </c>
      <c r="I51" s="65">
        <f t="shared" si="1"/>
        <v>0</v>
      </c>
      <c r="J51" s="65">
        <f t="shared" si="2"/>
        <v>0</v>
      </c>
      <c r="K51" s="65" t="e">
        <f t="shared" si="3"/>
        <v>#DIV/0!</v>
      </c>
      <c r="L51" s="202">
        <f t="shared" si="6"/>
        <v>0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>
        <f t="shared" si="5"/>
        <v>0</v>
      </c>
      <c r="I52" s="65">
        <f t="shared" si="1"/>
        <v>0</v>
      </c>
      <c r="J52" s="65">
        <f t="shared" si="2"/>
        <v>0</v>
      </c>
      <c r="K52" s="65" t="e">
        <f t="shared" si="3"/>
        <v>#DIV/0!</v>
      </c>
      <c r="L52" s="202">
        <f t="shared" si="6"/>
        <v>0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>
        <f t="shared" si="5"/>
        <v>0</v>
      </c>
      <c r="I53" s="65">
        <f t="shared" si="1"/>
        <v>0</v>
      </c>
      <c r="J53" s="65">
        <f t="shared" si="2"/>
        <v>0</v>
      </c>
      <c r="K53" s="65" t="e">
        <f t="shared" si="3"/>
        <v>#DIV/0!</v>
      </c>
      <c r="L53" s="202">
        <f t="shared" si="6"/>
        <v>0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>
        <f t="shared" si="5"/>
        <v>0</v>
      </c>
      <c r="I54" s="65">
        <f t="shared" si="1"/>
        <v>0</v>
      </c>
      <c r="J54" s="65">
        <f t="shared" si="2"/>
        <v>0</v>
      </c>
      <c r="K54" s="65" t="e">
        <f t="shared" si="3"/>
        <v>#DIV/0!</v>
      </c>
      <c r="L54" s="202">
        <f t="shared" si="6"/>
        <v>0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>
        <f t="shared" si="5"/>
        <v>0</v>
      </c>
      <c r="I55" s="65">
        <f t="shared" si="1"/>
        <v>0</v>
      </c>
      <c r="J55" s="65">
        <f t="shared" si="2"/>
        <v>0</v>
      </c>
      <c r="K55" s="65" t="e">
        <f t="shared" si="3"/>
        <v>#DIV/0!</v>
      </c>
      <c r="L55" s="202">
        <f t="shared" si="6"/>
        <v>0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>
        <f t="shared" si="5"/>
        <v>0</v>
      </c>
      <c r="I56" s="65">
        <f t="shared" si="1"/>
        <v>0</v>
      </c>
      <c r="J56" s="65">
        <f t="shared" si="2"/>
        <v>0</v>
      </c>
      <c r="K56" s="65" t="e">
        <f t="shared" si="3"/>
        <v>#DIV/0!</v>
      </c>
      <c r="L56" s="202">
        <f t="shared" si="6"/>
        <v>0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>
        <f t="shared" si="5"/>
        <v>0</v>
      </c>
      <c r="I57" s="65">
        <f t="shared" si="1"/>
        <v>0</v>
      </c>
      <c r="J57" s="65">
        <f t="shared" si="2"/>
        <v>0</v>
      </c>
      <c r="K57" s="65" t="e">
        <f t="shared" si="3"/>
        <v>#DIV/0!</v>
      </c>
      <c r="L57" s="202">
        <f t="shared" si="6"/>
        <v>0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>
        <f t="shared" si="5"/>
        <v>0</v>
      </c>
      <c r="I58" s="65">
        <f t="shared" si="1"/>
        <v>0</v>
      </c>
      <c r="J58" s="65">
        <f t="shared" si="2"/>
        <v>0</v>
      </c>
      <c r="K58" s="65" t="e">
        <f t="shared" si="3"/>
        <v>#DIV/0!</v>
      </c>
      <c r="L58" s="202">
        <f t="shared" si="6"/>
        <v>0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>
        <f t="shared" si="5"/>
        <v>0</v>
      </c>
      <c r="I59" s="65">
        <f t="shared" si="1"/>
        <v>0</v>
      </c>
      <c r="J59" s="65">
        <f t="shared" si="2"/>
        <v>0</v>
      </c>
      <c r="K59" s="65" t="e">
        <f t="shared" si="3"/>
        <v>#DIV/0!</v>
      </c>
      <c r="L59" s="202">
        <f t="shared" si="6"/>
        <v>0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>
        <f t="shared" si="5"/>
        <v>0</v>
      </c>
      <c r="I60" s="74">
        <f t="shared" si="1"/>
        <v>0</v>
      </c>
      <c r="J60" s="65">
        <f t="shared" si="2"/>
        <v>0</v>
      </c>
      <c r="K60" s="65" t="e">
        <f t="shared" si="3"/>
        <v>#DIV/0!</v>
      </c>
      <c r="L60" s="202">
        <f t="shared" si="6"/>
        <v>0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10</v>
      </c>
      <c r="D61" s="76">
        <f>SUM(D13:D60)</f>
        <v>10</v>
      </c>
      <c r="E61" s="76">
        <f>SUM(E13:E60)</f>
        <v>100</v>
      </c>
      <c r="F61" s="77">
        <f>SUM(F13:F60)</f>
        <v>0</v>
      </c>
      <c r="G61" s="78">
        <f>SUM(G13:G60)</f>
        <v>120</v>
      </c>
      <c r="H61" s="203">
        <f>SUM(D61:F61)/C12</f>
        <v>0.6875</v>
      </c>
      <c r="I61" s="79">
        <f>SUM(D61/F12)</f>
        <v>1</v>
      </c>
      <c r="J61" s="79">
        <f>SUM(E61/G12)</f>
        <v>0.66666666666666663</v>
      </c>
      <c r="K61" s="79" t="e">
        <f>SUM(F61/H12)</f>
        <v>#DIV/0!</v>
      </c>
      <c r="L61" s="80">
        <f>G61/(C12+E12)</f>
        <v>0.70588235294117652</v>
      </c>
      <c r="M61" s="81">
        <f>SUM(M13:M60)</f>
        <v>13</v>
      </c>
      <c r="N61" s="80">
        <f t="shared" si="4"/>
        <v>0.92307692307692313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130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>
        <f>SUM(C68/C69)</f>
        <v>140</v>
      </c>
    </row>
    <row r="68" spans="1:14" ht="18.5" x14ac:dyDescent="0.45">
      <c r="A68" s="446" t="s">
        <v>76</v>
      </c>
      <c r="B68" s="446"/>
      <c r="C68" s="459">
        <v>140</v>
      </c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>
        <f>SUM(C68-G61)/C68</f>
        <v>0.14285714285714285</v>
      </c>
    </row>
    <row r="69" spans="1:14" ht="18.5" x14ac:dyDescent="0.45">
      <c r="A69" s="446" t="s">
        <v>120</v>
      </c>
      <c r="B69" s="446"/>
      <c r="C69" s="460">
        <v>1</v>
      </c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>
        <f>SUM(C70/M61)</f>
        <v>10</v>
      </c>
    </row>
    <row r="70" spans="1:14" ht="18.5" x14ac:dyDescent="0.45">
      <c r="A70" s="446" t="s">
        <v>121</v>
      </c>
      <c r="B70" s="446"/>
      <c r="C70" s="459">
        <v>130</v>
      </c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>
        <f>N61</f>
        <v>0.92307692307692313</v>
      </c>
    </row>
    <row r="71" spans="1:14" ht="15.5" x14ac:dyDescent="0.35">
      <c r="A71" s="446" t="s">
        <v>122</v>
      </c>
      <c r="B71" s="446"/>
      <c r="C71" s="460">
        <v>135</v>
      </c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J0VrWx7vCyREo6G3xfQXwGjRRZguH6Rgxm5D8n3NXWm+Z4bBFR8E10HWabcS5Qej1pBadA2NeRJSE20mj7DEtA==" saltValue="iqlyov0p0CL61+bUxLcacQ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8C8BC-3A39-428F-AF0E-886470ACA0BE}">
  <dimension ref="A1"/>
  <sheetViews>
    <sheetView workbookViewId="0"/>
  </sheetViews>
  <sheetFormatPr baseColWidth="10" defaultColWidth="11.453125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J354"/>
  <sheetViews>
    <sheetView topLeftCell="A131" zoomScaleNormal="100" zoomScaleSheetLayoutView="75" workbookViewId="0">
      <selection activeCell="A131" sqref="A131:I134"/>
    </sheetView>
  </sheetViews>
  <sheetFormatPr baseColWidth="10" defaultColWidth="11.453125" defaultRowHeight="13" x14ac:dyDescent="0.3"/>
  <cols>
    <col min="1" max="1" width="38.81640625" style="18" customWidth="1"/>
    <col min="2" max="5" width="10.54296875" style="18" customWidth="1"/>
    <col min="6" max="6" width="15.54296875" style="18" customWidth="1"/>
    <col min="7" max="7" width="17.453125" style="18" customWidth="1"/>
    <col min="8" max="9" width="15.54296875" style="18" customWidth="1"/>
    <col min="10" max="10" width="13.453125" style="18" customWidth="1"/>
    <col min="11" max="16384" width="11.453125" style="18"/>
  </cols>
  <sheetData>
    <row r="1" spans="1:10" s="7" customFormat="1" ht="24.75" customHeight="1" x14ac:dyDescent="0.35">
      <c r="A1" s="356" t="s">
        <v>85</v>
      </c>
      <c r="B1" s="356"/>
      <c r="C1" s="356"/>
      <c r="D1" s="356"/>
      <c r="E1" s="356"/>
      <c r="F1" s="356"/>
      <c r="G1" s="356"/>
    </row>
    <row r="2" spans="1:10" ht="7.5" customHeight="1" x14ac:dyDescent="0.35">
      <c r="A2" s="19"/>
      <c r="B2" s="19"/>
      <c r="C2" s="19"/>
      <c r="D2" s="19"/>
      <c r="E2" s="19"/>
      <c r="F2" s="19"/>
      <c r="G2" s="19"/>
    </row>
    <row r="3" spans="1:10" ht="25.5" customHeight="1" x14ac:dyDescent="0.35">
      <c r="A3" s="83" t="s">
        <v>86</v>
      </c>
      <c r="B3" s="431"/>
      <c r="C3" s="431"/>
      <c r="D3" s="85" t="s">
        <v>45</v>
      </c>
      <c r="F3" s="22"/>
      <c r="G3" s="22"/>
    </row>
    <row r="4" spans="1:10" ht="28.5" customHeight="1" x14ac:dyDescent="0.35">
      <c r="A4" s="83" t="s">
        <v>87</v>
      </c>
      <c r="B4" s="426"/>
      <c r="C4" s="426"/>
      <c r="D4" s="83" t="s">
        <v>88</v>
      </c>
      <c r="E4" s="83"/>
      <c r="F4" s="426" t="s">
        <v>89</v>
      </c>
      <c r="G4" s="426"/>
      <c r="H4" s="426"/>
    </row>
    <row r="5" spans="1:10" ht="12" customHeight="1" x14ac:dyDescent="0.45">
      <c r="A5" s="83"/>
      <c r="B5" s="83"/>
      <c r="C5" s="83"/>
      <c r="D5" s="22"/>
      <c r="E5" s="83"/>
      <c r="F5" s="152"/>
      <c r="G5" s="152"/>
      <c r="J5" s="24"/>
    </row>
    <row r="6" spans="1:10" ht="20.149999999999999" customHeight="1" x14ac:dyDescent="0.35">
      <c r="A6" s="85" t="s">
        <v>90</v>
      </c>
      <c r="B6" s="153"/>
      <c r="C6" s="153"/>
      <c r="D6" s="154" t="s">
        <v>91</v>
      </c>
      <c r="E6" s="85"/>
      <c r="F6" s="85" t="s">
        <v>92</v>
      </c>
    </row>
    <row r="7" spans="1:10" ht="29.25" customHeight="1" x14ac:dyDescent="0.35">
      <c r="A7" s="400" t="s">
        <v>93</v>
      </c>
      <c r="B7" s="400"/>
      <c r="C7" s="400"/>
      <c r="D7" s="26"/>
      <c r="E7" s="27"/>
    </row>
    <row r="8" spans="1:10" ht="13.5" customHeight="1" thickBot="1" x14ac:dyDescent="0.4">
      <c r="A8" s="28"/>
      <c r="B8" s="29"/>
      <c r="C8" s="30"/>
      <c r="D8" s="31"/>
    </row>
    <row r="9" spans="1:10" ht="16.5" customHeight="1" thickBot="1" x14ac:dyDescent="0.5">
      <c r="A9" s="406" t="s">
        <v>94</v>
      </c>
      <c r="B9" s="407"/>
      <c r="C9" s="407"/>
      <c r="D9" s="407"/>
      <c r="E9" s="407"/>
      <c r="F9" s="407"/>
      <c r="G9" s="407"/>
      <c r="H9" s="407"/>
      <c r="I9" s="408"/>
    </row>
    <row r="10" spans="1:10" ht="12.75" customHeight="1" thickBot="1" x14ac:dyDescent="0.5">
      <c r="A10" s="159"/>
      <c r="B10" s="401" t="s">
        <v>95</v>
      </c>
      <c r="C10" s="401"/>
      <c r="D10" s="401"/>
      <c r="E10" s="401"/>
      <c r="F10" s="401"/>
      <c r="G10" s="401"/>
      <c r="H10" s="394" t="s">
        <v>96</v>
      </c>
      <c r="I10" s="395"/>
    </row>
    <row r="11" spans="1:10" ht="27.75" customHeight="1" x14ac:dyDescent="0.3">
      <c r="A11" s="148" t="s">
        <v>97</v>
      </c>
      <c r="B11" s="137" t="s">
        <v>98</v>
      </c>
      <c r="C11" s="128" t="s">
        <v>99</v>
      </c>
      <c r="D11" s="128" t="s">
        <v>100</v>
      </c>
      <c r="E11" s="306" t="s">
        <v>101</v>
      </c>
      <c r="F11" s="129" t="s">
        <v>102</v>
      </c>
      <c r="G11" s="138" t="s">
        <v>103</v>
      </c>
      <c r="H11" s="146" t="s">
        <v>104</v>
      </c>
      <c r="I11" s="130" t="s">
        <v>84</v>
      </c>
    </row>
    <row r="12" spans="1:10" ht="14.5" x14ac:dyDescent="0.35">
      <c r="A12" s="149"/>
      <c r="B12" s="139"/>
      <c r="C12" s="32"/>
      <c r="D12" s="32"/>
      <c r="E12" s="32"/>
      <c r="F12" s="32"/>
      <c r="G12" s="158"/>
      <c r="H12" s="147"/>
      <c r="I12" s="124"/>
    </row>
    <row r="13" spans="1:10" ht="14.5" x14ac:dyDescent="0.35">
      <c r="A13" s="149"/>
      <c r="B13" s="139"/>
      <c r="C13" s="32"/>
      <c r="D13" s="32"/>
      <c r="E13" s="32"/>
      <c r="F13" s="32"/>
      <c r="G13" s="140"/>
      <c r="H13" s="147"/>
      <c r="I13" s="124"/>
    </row>
    <row r="14" spans="1:10" ht="14.5" x14ac:dyDescent="0.35">
      <c r="A14" s="149"/>
      <c r="B14" s="141"/>
      <c r="C14" s="33"/>
      <c r="D14" s="33"/>
      <c r="E14" s="33"/>
      <c r="F14" s="32"/>
      <c r="G14" s="140"/>
      <c r="H14" s="147"/>
      <c r="I14" s="124"/>
    </row>
    <row r="15" spans="1:10" ht="14.5" x14ac:dyDescent="0.35">
      <c r="A15" s="149"/>
      <c r="B15" s="141"/>
      <c r="C15" s="33"/>
      <c r="D15" s="33"/>
      <c r="E15" s="33"/>
      <c r="F15" s="32"/>
      <c r="G15" s="140"/>
      <c r="H15" s="147"/>
      <c r="I15" s="124"/>
    </row>
    <row r="16" spans="1:10" ht="14.5" x14ac:dyDescent="0.35">
      <c r="A16" s="149"/>
      <c r="B16" s="139"/>
      <c r="C16" s="32"/>
      <c r="D16" s="32"/>
      <c r="E16" s="32"/>
      <c r="F16" s="32"/>
      <c r="G16" s="140"/>
      <c r="H16" s="147"/>
      <c r="I16" s="124"/>
    </row>
    <row r="17" spans="1:9" ht="14.5" x14ac:dyDescent="0.35">
      <c r="A17" s="149"/>
      <c r="B17" s="139"/>
      <c r="C17" s="32"/>
      <c r="D17" s="32"/>
      <c r="E17" s="32"/>
      <c r="F17" s="32"/>
      <c r="G17" s="140"/>
      <c r="H17" s="147"/>
      <c r="I17" s="124"/>
    </row>
    <row r="18" spans="1:9" ht="19" thickBot="1" x14ac:dyDescent="0.5">
      <c r="A18" s="150" t="s">
        <v>60</v>
      </c>
      <c r="B18" s="142"/>
      <c r="C18" s="125"/>
      <c r="D18" s="125"/>
      <c r="E18" s="125"/>
      <c r="F18" s="126"/>
      <c r="G18" s="143"/>
      <c r="H18" s="142"/>
      <c r="I18" s="127"/>
    </row>
    <row r="19" spans="1:9" ht="20.149999999999999" customHeight="1" thickBot="1" x14ac:dyDescent="0.35">
      <c r="B19" s="34"/>
      <c r="C19" s="34"/>
      <c r="D19" s="34"/>
      <c r="E19" s="34"/>
      <c r="F19" s="34"/>
      <c r="G19" s="34"/>
    </row>
    <row r="20" spans="1:9" ht="15.75" customHeight="1" thickBot="1" x14ac:dyDescent="0.5">
      <c r="A20" s="406" t="s">
        <v>105</v>
      </c>
      <c r="B20" s="407"/>
      <c r="C20" s="407"/>
      <c r="D20" s="407"/>
      <c r="E20" s="407"/>
      <c r="F20" s="407"/>
      <c r="G20" s="407"/>
      <c r="H20" s="407"/>
      <c r="I20" s="408"/>
    </row>
    <row r="21" spans="1:9" ht="12.75" customHeight="1" thickBot="1" x14ac:dyDescent="0.35">
      <c r="B21" s="394" t="s">
        <v>95</v>
      </c>
      <c r="C21" s="402"/>
      <c r="D21" s="402"/>
      <c r="E21" s="402"/>
      <c r="F21" s="402"/>
      <c r="G21" s="395"/>
      <c r="H21" s="394" t="s">
        <v>96</v>
      </c>
      <c r="I21" s="395"/>
    </row>
    <row r="22" spans="1:9" ht="25.5" customHeight="1" x14ac:dyDescent="0.3">
      <c r="A22" s="148" t="s">
        <v>97</v>
      </c>
      <c r="B22" s="137" t="s">
        <v>98</v>
      </c>
      <c r="C22" s="128" t="s">
        <v>99</v>
      </c>
      <c r="D22" s="128" t="s">
        <v>100</v>
      </c>
      <c r="E22" s="306" t="s">
        <v>101</v>
      </c>
      <c r="F22" s="129" t="s">
        <v>102</v>
      </c>
      <c r="G22" s="138" t="s">
        <v>103</v>
      </c>
      <c r="H22" s="146" t="s">
        <v>104</v>
      </c>
      <c r="I22" s="130" t="s">
        <v>84</v>
      </c>
    </row>
    <row r="23" spans="1:9" ht="14.5" x14ac:dyDescent="0.35">
      <c r="A23" s="149"/>
      <c r="B23" s="139"/>
      <c r="C23" s="32"/>
      <c r="D23" s="32"/>
      <c r="E23" s="32"/>
      <c r="F23" s="32"/>
      <c r="G23" s="140"/>
      <c r="H23" s="147"/>
      <c r="I23" s="124"/>
    </row>
    <row r="24" spans="1:9" ht="14.5" x14ac:dyDescent="0.35">
      <c r="A24" s="149"/>
      <c r="B24" s="139"/>
      <c r="C24" s="32"/>
      <c r="D24" s="32"/>
      <c r="E24" s="32"/>
      <c r="F24" s="32"/>
      <c r="G24" s="140"/>
      <c r="H24" s="147"/>
      <c r="I24" s="124"/>
    </row>
    <row r="25" spans="1:9" ht="14.5" x14ac:dyDescent="0.35">
      <c r="A25" s="149"/>
      <c r="B25" s="141"/>
      <c r="C25" s="33"/>
      <c r="D25" s="33"/>
      <c r="E25" s="33"/>
      <c r="F25" s="32"/>
      <c r="G25" s="140"/>
      <c r="H25" s="147"/>
      <c r="I25" s="124"/>
    </row>
    <row r="26" spans="1:9" ht="14.5" x14ac:dyDescent="0.35">
      <c r="A26" s="149"/>
      <c r="B26" s="141"/>
      <c r="C26" s="33"/>
      <c r="D26" s="33"/>
      <c r="E26" s="33"/>
      <c r="F26" s="32"/>
      <c r="G26" s="140"/>
      <c r="H26" s="147"/>
      <c r="I26" s="124"/>
    </row>
    <row r="27" spans="1:9" ht="14.5" x14ac:dyDescent="0.35">
      <c r="A27" s="149"/>
      <c r="B27" s="139"/>
      <c r="C27" s="32"/>
      <c r="D27" s="32"/>
      <c r="E27" s="32"/>
      <c r="F27" s="32"/>
      <c r="G27" s="140"/>
      <c r="H27" s="147"/>
      <c r="I27" s="124"/>
    </row>
    <row r="28" spans="1:9" ht="14.5" x14ac:dyDescent="0.35">
      <c r="A28" s="149"/>
      <c r="B28" s="139"/>
      <c r="C28" s="32"/>
      <c r="D28" s="32"/>
      <c r="E28" s="32"/>
      <c r="F28" s="32"/>
      <c r="G28" s="140"/>
      <c r="H28" s="147"/>
      <c r="I28" s="124"/>
    </row>
    <row r="29" spans="1:9" ht="19" thickBot="1" x14ac:dyDescent="0.5">
      <c r="A29" s="150" t="s">
        <v>60</v>
      </c>
      <c r="B29" s="142"/>
      <c r="C29" s="125"/>
      <c r="D29" s="125"/>
      <c r="E29" s="125"/>
      <c r="F29" s="126"/>
      <c r="G29" s="143"/>
      <c r="H29" s="142"/>
      <c r="I29" s="127"/>
    </row>
    <row r="30" spans="1:9" ht="20.149999999999999" customHeight="1" thickBot="1" x14ac:dyDescent="0.35"/>
    <row r="31" spans="1:9" ht="18" customHeight="1" thickBot="1" x14ac:dyDescent="0.55000000000000004">
      <c r="A31" s="414" t="s">
        <v>106</v>
      </c>
      <c r="B31" s="415"/>
      <c r="C31" s="415"/>
      <c r="D31" s="415"/>
      <c r="E31" s="415"/>
      <c r="F31" s="415"/>
      <c r="G31" s="415"/>
      <c r="H31" s="415"/>
      <c r="I31" s="416"/>
    </row>
    <row r="32" spans="1:9" ht="12.75" customHeight="1" thickBot="1" x14ac:dyDescent="0.35">
      <c r="A32" s="162"/>
      <c r="B32" s="432" t="s">
        <v>95</v>
      </c>
      <c r="C32" s="433"/>
      <c r="D32" s="433"/>
      <c r="E32" s="433"/>
      <c r="F32" s="433"/>
      <c r="G32" s="434"/>
      <c r="H32" s="398" t="s">
        <v>96</v>
      </c>
      <c r="I32" s="399"/>
    </row>
    <row r="33" spans="1:9" ht="25.5" customHeight="1" x14ac:dyDescent="0.3">
      <c r="A33" s="163" t="s">
        <v>97</v>
      </c>
      <c r="B33" s="137" t="s">
        <v>98</v>
      </c>
      <c r="C33" s="128" t="s">
        <v>99</v>
      </c>
      <c r="D33" s="128" t="s">
        <v>100</v>
      </c>
      <c r="E33" s="306" t="s">
        <v>101</v>
      </c>
      <c r="F33" s="129" t="s">
        <v>102</v>
      </c>
      <c r="G33" s="138" t="s">
        <v>103</v>
      </c>
      <c r="H33" s="146" t="s">
        <v>104</v>
      </c>
      <c r="I33" s="130" t="s">
        <v>84</v>
      </c>
    </row>
    <row r="34" spans="1:9" ht="14.5" x14ac:dyDescent="0.35">
      <c r="A34" s="149"/>
      <c r="B34" s="139"/>
      <c r="C34" s="32"/>
      <c r="D34" s="32"/>
      <c r="E34" s="32"/>
      <c r="F34" s="32"/>
      <c r="G34" s="140"/>
      <c r="H34" s="147"/>
      <c r="I34" s="124"/>
    </row>
    <row r="35" spans="1:9" ht="14.5" x14ac:dyDescent="0.35">
      <c r="A35" s="149"/>
      <c r="B35" s="139"/>
      <c r="C35" s="32"/>
      <c r="D35" s="32"/>
      <c r="E35" s="32"/>
      <c r="F35" s="32"/>
      <c r="G35" s="140"/>
      <c r="H35" s="147"/>
      <c r="I35" s="124"/>
    </row>
    <row r="36" spans="1:9" ht="14.5" x14ac:dyDescent="0.35">
      <c r="A36" s="149"/>
      <c r="B36" s="141"/>
      <c r="C36" s="33"/>
      <c r="D36" s="33"/>
      <c r="E36" s="33"/>
      <c r="F36" s="32"/>
      <c r="G36" s="140"/>
      <c r="H36" s="147"/>
      <c r="I36" s="124"/>
    </row>
    <row r="37" spans="1:9" ht="14.5" x14ac:dyDescent="0.35">
      <c r="A37" s="149"/>
      <c r="B37" s="141"/>
      <c r="C37" s="33"/>
      <c r="D37" s="33"/>
      <c r="E37" s="33"/>
      <c r="F37" s="32"/>
      <c r="G37" s="140"/>
      <c r="H37" s="147"/>
      <c r="I37" s="124"/>
    </row>
    <row r="38" spans="1:9" ht="14.5" x14ac:dyDescent="0.35">
      <c r="A38" s="149"/>
      <c r="B38" s="139"/>
      <c r="C38" s="32"/>
      <c r="D38" s="32"/>
      <c r="E38" s="32"/>
      <c r="F38" s="32"/>
      <c r="G38" s="140"/>
      <c r="H38" s="147"/>
      <c r="I38" s="124"/>
    </row>
    <row r="39" spans="1:9" ht="14.5" x14ac:dyDescent="0.35">
      <c r="A39" s="149"/>
      <c r="B39" s="139"/>
      <c r="C39" s="32"/>
      <c r="D39" s="32"/>
      <c r="E39" s="32"/>
      <c r="F39" s="32"/>
      <c r="G39" s="140"/>
      <c r="H39" s="147"/>
      <c r="I39" s="124"/>
    </row>
    <row r="40" spans="1:9" ht="19" thickBot="1" x14ac:dyDescent="0.5">
      <c r="A40" s="150" t="s">
        <v>60</v>
      </c>
      <c r="B40" s="142"/>
      <c r="C40" s="125"/>
      <c r="D40" s="125"/>
      <c r="E40" s="125"/>
      <c r="F40" s="126"/>
      <c r="G40" s="143"/>
      <c r="H40" s="142"/>
      <c r="I40" s="127"/>
    </row>
    <row r="41" spans="1:9" ht="20.149999999999999" customHeight="1" thickBot="1" x14ac:dyDescent="0.35"/>
    <row r="42" spans="1:9" ht="18.75" customHeight="1" thickBot="1" x14ac:dyDescent="0.55000000000000004">
      <c r="A42" s="406" t="s">
        <v>107</v>
      </c>
      <c r="B42" s="417"/>
      <c r="C42" s="417"/>
      <c r="D42" s="417"/>
      <c r="E42" s="417"/>
      <c r="F42" s="417"/>
      <c r="G42" s="417"/>
      <c r="H42" s="417"/>
      <c r="I42" s="418"/>
    </row>
    <row r="43" spans="1:9" ht="12" customHeight="1" thickBot="1" x14ac:dyDescent="0.35">
      <c r="A43" s="123"/>
      <c r="B43" s="409" t="s">
        <v>95</v>
      </c>
      <c r="C43" s="410"/>
      <c r="D43" s="410"/>
      <c r="E43" s="410"/>
      <c r="F43" s="410"/>
      <c r="G43" s="411"/>
      <c r="H43" s="412" t="s">
        <v>96</v>
      </c>
      <c r="I43" s="413"/>
    </row>
    <row r="44" spans="1:9" ht="26" x14ac:dyDescent="0.3">
      <c r="A44" s="131" t="s">
        <v>97</v>
      </c>
      <c r="B44" s="137" t="s">
        <v>98</v>
      </c>
      <c r="C44" s="128" t="s">
        <v>99</v>
      </c>
      <c r="D44" s="128" t="s">
        <v>100</v>
      </c>
      <c r="E44" s="306" t="s">
        <v>101</v>
      </c>
      <c r="F44" s="129" t="s">
        <v>102</v>
      </c>
      <c r="G44" s="138" t="s">
        <v>103</v>
      </c>
      <c r="H44" s="134" t="s">
        <v>104</v>
      </c>
      <c r="I44" s="130" t="s">
        <v>84</v>
      </c>
    </row>
    <row r="45" spans="1:9" ht="14.5" x14ac:dyDescent="0.35">
      <c r="A45" s="132"/>
      <c r="B45" s="139"/>
      <c r="C45" s="32"/>
      <c r="D45" s="32"/>
      <c r="E45" s="32"/>
      <c r="F45" s="32"/>
      <c r="G45" s="140"/>
      <c r="H45" s="135"/>
      <c r="I45" s="124"/>
    </row>
    <row r="46" spans="1:9" ht="14.5" x14ac:dyDescent="0.35">
      <c r="A46" s="132"/>
      <c r="B46" s="139"/>
      <c r="C46" s="32"/>
      <c r="D46" s="32"/>
      <c r="E46" s="32"/>
      <c r="F46" s="32"/>
      <c r="G46" s="140"/>
      <c r="H46" s="135"/>
      <c r="I46" s="124"/>
    </row>
    <row r="47" spans="1:9" ht="14.5" x14ac:dyDescent="0.35">
      <c r="A47" s="132"/>
      <c r="B47" s="141"/>
      <c r="C47" s="33"/>
      <c r="D47" s="33"/>
      <c r="E47" s="33"/>
      <c r="F47" s="32"/>
      <c r="G47" s="140"/>
      <c r="H47" s="135"/>
      <c r="I47" s="124"/>
    </row>
    <row r="48" spans="1:9" ht="14.5" x14ac:dyDescent="0.35">
      <c r="A48" s="132"/>
      <c r="B48" s="141"/>
      <c r="C48" s="33"/>
      <c r="D48" s="33"/>
      <c r="E48" s="33"/>
      <c r="F48" s="32"/>
      <c r="G48" s="140"/>
      <c r="H48" s="135"/>
      <c r="I48" s="124"/>
    </row>
    <row r="49" spans="1:9" ht="14.5" x14ac:dyDescent="0.35">
      <c r="A49" s="132"/>
      <c r="B49" s="139"/>
      <c r="C49" s="32"/>
      <c r="D49" s="32"/>
      <c r="E49" s="32"/>
      <c r="F49" s="32"/>
      <c r="G49" s="140"/>
      <c r="H49" s="135"/>
      <c r="I49" s="124"/>
    </row>
    <row r="50" spans="1:9" ht="14.5" x14ac:dyDescent="0.35">
      <c r="A50" s="132"/>
      <c r="B50" s="139"/>
      <c r="C50" s="32"/>
      <c r="D50" s="32"/>
      <c r="E50" s="32"/>
      <c r="F50" s="32"/>
      <c r="G50" s="140"/>
      <c r="H50" s="135"/>
      <c r="I50" s="124"/>
    </row>
    <row r="51" spans="1:9" ht="19" thickBot="1" x14ac:dyDescent="0.5">
      <c r="A51" s="133" t="s">
        <v>60</v>
      </c>
      <c r="B51" s="142"/>
      <c r="C51" s="125"/>
      <c r="D51" s="125"/>
      <c r="E51" s="125"/>
      <c r="F51" s="126"/>
      <c r="G51" s="143"/>
      <c r="H51" s="136"/>
      <c r="I51" s="127"/>
    </row>
    <row r="52" spans="1:9" ht="20.149999999999999" customHeight="1" thickBot="1" x14ac:dyDescent="0.35"/>
    <row r="53" spans="1:9" ht="16.5" customHeight="1" thickBot="1" x14ac:dyDescent="0.55000000000000004">
      <c r="A53" s="406" t="s">
        <v>108</v>
      </c>
      <c r="B53" s="417"/>
      <c r="C53" s="417"/>
      <c r="D53" s="417"/>
      <c r="E53" s="417"/>
      <c r="F53" s="417"/>
      <c r="G53" s="417"/>
      <c r="H53" s="417"/>
      <c r="I53" s="418"/>
    </row>
    <row r="54" spans="1:9" ht="14.25" customHeight="1" thickBot="1" x14ac:dyDescent="0.35">
      <c r="A54" s="169"/>
      <c r="B54" s="402" t="s">
        <v>95</v>
      </c>
      <c r="C54" s="402"/>
      <c r="D54" s="402"/>
      <c r="E54" s="402"/>
      <c r="F54" s="402"/>
      <c r="G54" s="402"/>
      <c r="H54" s="394" t="s">
        <v>96</v>
      </c>
      <c r="I54" s="395"/>
    </row>
    <row r="55" spans="1:9" ht="27.75" customHeight="1" x14ac:dyDescent="0.3">
      <c r="A55" s="170" t="s">
        <v>97</v>
      </c>
      <c r="B55" s="168" t="s">
        <v>98</v>
      </c>
      <c r="C55" s="144" t="s">
        <v>99</v>
      </c>
      <c r="D55" s="144" t="s">
        <v>100</v>
      </c>
      <c r="E55" s="307" t="s">
        <v>101</v>
      </c>
      <c r="F55" s="145" t="s">
        <v>102</v>
      </c>
      <c r="G55" s="171" t="s">
        <v>103</v>
      </c>
      <c r="H55" s="173" t="s">
        <v>104</v>
      </c>
      <c r="I55" s="151" t="s">
        <v>84</v>
      </c>
    </row>
    <row r="56" spans="1:9" ht="14.5" x14ac:dyDescent="0.35">
      <c r="A56" s="149"/>
      <c r="B56" s="160"/>
      <c r="C56" s="32"/>
      <c r="D56" s="32"/>
      <c r="E56" s="32"/>
      <c r="F56" s="32"/>
      <c r="G56" s="164"/>
      <c r="H56" s="147"/>
      <c r="I56" s="124"/>
    </row>
    <row r="57" spans="1:9" ht="14.5" x14ac:dyDescent="0.35">
      <c r="A57" s="149"/>
      <c r="B57" s="160"/>
      <c r="C57" s="32"/>
      <c r="D57" s="32"/>
      <c r="E57" s="32"/>
      <c r="F57" s="32"/>
      <c r="G57" s="164"/>
      <c r="H57" s="147"/>
      <c r="I57" s="124"/>
    </row>
    <row r="58" spans="1:9" ht="14.5" x14ac:dyDescent="0.35">
      <c r="A58" s="149"/>
      <c r="B58" s="161"/>
      <c r="C58" s="33"/>
      <c r="D58" s="33"/>
      <c r="E58" s="33"/>
      <c r="F58" s="32"/>
      <c r="G58" s="164"/>
      <c r="H58" s="147"/>
      <c r="I58" s="124"/>
    </row>
    <row r="59" spans="1:9" ht="14.5" x14ac:dyDescent="0.35">
      <c r="A59" s="149"/>
      <c r="B59" s="161"/>
      <c r="C59" s="33"/>
      <c r="D59" s="33"/>
      <c r="E59" s="33"/>
      <c r="F59" s="32"/>
      <c r="G59" s="164"/>
      <c r="H59" s="147"/>
      <c r="I59" s="124"/>
    </row>
    <row r="60" spans="1:9" ht="14.5" x14ac:dyDescent="0.35">
      <c r="A60" s="149"/>
      <c r="B60" s="160"/>
      <c r="C60" s="32"/>
      <c r="D60" s="32"/>
      <c r="E60" s="32"/>
      <c r="F60" s="32"/>
      <c r="G60" s="164"/>
      <c r="H60" s="147"/>
      <c r="I60" s="124"/>
    </row>
    <row r="61" spans="1:9" ht="14.5" x14ac:dyDescent="0.35">
      <c r="A61" s="149"/>
      <c r="B61" s="160"/>
      <c r="C61" s="32"/>
      <c r="D61" s="32"/>
      <c r="E61" s="32"/>
      <c r="F61" s="32"/>
      <c r="G61" s="164"/>
      <c r="H61" s="147"/>
      <c r="I61" s="124"/>
    </row>
    <row r="62" spans="1:9" ht="19" thickBot="1" x14ac:dyDescent="0.5">
      <c r="A62" s="150" t="s">
        <v>60</v>
      </c>
      <c r="B62" s="136"/>
      <c r="C62" s="125"/>
      <c r="D62" s="125"/>
      <c r="E62" s="125"/>
      <c r="F62" s="126"/>
      <c r="G62" s="165"/>
      <c r="H62" s="142"/>
      <c r="I62" s="127"/>
    </row>
    <row r="63" spans="1:9" ht="20.149999999999999" customHeight="1" thickBot="1" x14ac:dyDescent="0.5">
      <c r="A63" s="35"/>
      <c r="B63" s="22"/>
      <c r="C63" s="22"/>
      <c r="D63" s="22"/>
      <c r="E63" s="22"/>
      <c r="F63" s="23"/>
      <c r="G63" s="23"/>
      <c r="H63" s="22"/>
      <c r="I63" s="36"/>
    </row>
    <row r="64" spans="1:9" ht="16.5" customHeight="1" thickBot="1" x14ac:dyDescent="0.5">
      <c r="A64" s="403" t="s">
        <v>109</v>
      </c>
      <c r="B64" s="404"/>
      <c r="C64" s="404"/>
      <c r="D64" s="404"/>
      <c r="E64" s="404"/>
      <c r="F64" s="404"/>
      <c r="G64" s="404"/>
      <c r="H64" s="404"/>
      <c r="I64" s="405"/>
    </row>
    <row r="65" spans="1:9" ht="12" customHeight="1" thickBot="1" x14ac:dyDescent="0.35">
      <c r="A65" s="169"/>
      <c r="B65" s="398" t="s">
        <v>95</v>
      </c>
      <c r="C65" s="397"/>
      <c r="D65" s="397"/>
      <c r="E65" s="397"/>
      <c r="F65" s="397"/>
      <c r="G65" s="399"/>
      <c r="H65" s="410" t="s">
        <v>96</v>
      </c>
      <c r="I65" s="411"/>
    </row>
    <row r="66" spans="1:9" ht="24.75" customHeight="1" x14ac:dyDescent="0.3">
      <c r="A66" s="170" t="s">
        <v>97</v>
      </c>
      <c r="B66" s="168" t="s">
        <v>98</v>
      </c>
      <c r="C66" s="144" t="s">
        <v>99</v>
      </c>
      <c r="D66" s="144" t="s">
        <v>100</v>
      </c>
      <c r="E66" s="307" t="s">
        <v>101</v>
      </c>
      <c r="F66" s="145" t="s">
        <v>102</v>
      </c>
      <c r="G66" s="171" t="s">
        <v>103</v>
      </c>
      <c r="H66" s="146" t="s">
        <v>104</v>
      </c>
      <c r="I66" s="130" t="s">
        <v>84</v>
      </c>
    </row>
    <row r="67" spans="1:9" ht="14.5" x14ac:dyDescent="0.35">
      <c r="A67" s="149"/>
      <c r="B67" s="160"/>
      <c r="C67" s="32"/>
      <c r="D67" s="32"/>
      <c r="E67" s="32"/>
      <c r="F67" s="32"/>
      <c r="G67" s="164"/>
      <c r="H67" s="147"/>
      <c r="I67" s="124"/>
    </row>
    <row r="68" spans="1:9" ht="14.5" x14ac:dyDescent="0.35">
      <c r="A68" s="149"/>
      <c r="B68" s="160"/>
      <c r="C68" s="32"/>
      <c r="D68" s="32"/>
      <c r="E68" s="32"/>
      <c r="F68" s="32"/>
      <c r="G68" s="164"/>
      <c r="H68" s="147"/>
      <c r="I68" s="124"/>
    </row>
    <row r="69" spans="1:9" ht="14.5" x14ac:dyDescent="0.35">
      <c r="A69" s="149"/>
      <c r="B69" s="161"/>
      <c r="C69" s="33"/>
      <c r="D69" s="33"/>
      <c r="E69" s="33"/>
      <c r="F69" s="32"/>
      <c r="G69" s="164"/>
      <c r="H69" s="147"/>
      <c r="I69" s="124"/>
    </row>
    <row r="70" spans="1:9" ht="14.5" x14ac:dyDescent="0.35">
      <c r="A70" s="149"/>
      <c r="B70" s="161"/>
      <c r="C70" s="33"/>
      <c r="D70" s="33"/>
      <c r="E70" s="33"/>
      <c r="F70" s="32"/>
      <c r="G70" s="164"/>
      <c r="H70" s="147"/>
      <c r="I70" s="124"/>
    </row>
    <row r="71" spans="1:9" ht="14.5" x14ac:dyDescent="0.35">
      <c r="A71" s="149"/>
      <c r="B71" s="160"/>
      <c r="C71" s="32"/>
      <c r="D71" s="32"/>
      <c r="E71" s="32"/>
      <c r="F71" s="32"/>
      <c r="G71" s="164"/>
      <c r="H71" s="147"/>
      <c r="I71" s="124"/>
    </row>
    <row r="72" spans="1:9" ht="14.5" x14ac:dyDescent="0.35">
      <c r="A72" s="149"/>
      <c r="B72" s="160"/>
      <c r="C72" s="32"/>
      <c r="D72" s="32"/>
      <c r="E72" s="32"/>
      <c r="F72" s="32"/>
      <c r="G72" s="164"/>
      <c r="H72" s="147"/>
      <c r="I72" s="124"/>
    </row>
    <row r="73" spans="1:9" ht="19" thickBot="1" x14ac:dyDescent="0.5">
      <c r="A73" s="150" t="s">
        <v>60</v>
      </c>
      <c r="B73" s="136"/>
      <c r="C73" s="125"/>
      <c r="D73" s="125"/>
      <c r="E73" s="125"/>
      <c r="F73" s="126"/>
      <c r="G73" s="165"/>
      <c r="H73" s="142"/>
      <c r="I73" s="127"/>
    </row>
    <row r="74" spans="1:9" ht="20.149999999999999" customHeight="1" thickBot="1" x14ac:dyDescent="0.5">
      <c r="A74" s="35"/>
      <c r="B74" s="22"/>
      <c r="C74" s="22"/>
      <c r="D74" s="22"/>
      <c r="E74" s="22"/>
      <c r="F74" s="23"/>
      <c r="G74" s="23"/>
      <c r="H74" s="22"/>
      <c r="I74" s="36"/>
    </row>
    <row r="75" spans="1:9" ht="15.75" customHeight="1" thickBot="1" x14ac:dyDescent="0.5">
      <c r="A75" s="435" t="s">
        <v>110</v>
      </c>
      <c r="B75" s="436"/>
      <c r="C75" s="436"/>
      <c r="D75" s="436"/>
      <c r="E75" s="436"/>
      <c r="F75" s="436"/>
      <c r="G75" s="436"/>
      <c r="H75" s="436"/>
      <c r="I75" s="437"/>
    </row>
    <row r="76" spans="1:9" ht="13.5" customHeight="1" thickBot="1" x14ac:dyDescent="0.35">
      <c r="A76" s="169"/>
      <c r="B76" s="396" t="s">
        <v>95</v>
      </c>
      <c r="C76" s="397"/>
      <c r="D76" s="397"/>
      <c r="E76" s="397"/>
      <c r="F76" s="397"/>
      <c r="G76" s="397"/>
      <c r="H76" s="425" t="s">
        <v>96</v>
      </c>
      <c r="I76" s="395"/>
    </row>
    <row r="77" spans="1:9" ht="26" x14ac:dyDescent="0.3">
      <c r="A77" s="170" t="s">
        <v>97</v>
      </c>
      <c r="B77" s="168" t="s">
        <v>98</v>
      </c>
      <c r="C77" s="144" t="s">
        <v>99</v>
      </c>
      <c r="D77" s="144" t="s">
        <v>100</v>
      </c>
      <c r="E77" s="307" t="s">
        <v>101</v>
      </c>
      <c r="F77" s="145" t="s">
        <v>102</v>
      </c>
      <c r="G77" s="171" t="s">
        <v>103</v>
      </c>
      <c r="H77" s="137" t="s">
        <v>104</v>
      </c>
      <c r="I77" s="172" t="s">
        <v>84</v>
      </c>
    </row>
    <row r="78" spans="1:9" ht="14.5" x14ac:dyDescent="0.35">
      <c r="A78" s="149"/>
      <c r="B78" s="160"/>
      <c r="C78" s="32"/>
      <c r="D78" s="32"/>
      <c r="E78" s="32"/>
      <c r="F78" s="32"/>
      <c r="G78" s="164"/>
      <c r="H78" s="147"/>
      <c r="I78" s="124"/>
    </row>
    <row r="79" spans="1:9" ht="14.5" x14ac:dyDescent="0.35">
      <c r="A79" s="149"/>
      <c r="B79" s="160"/>
      <c r="C79" s="32"/>
      <c r="D79" s="32"/>
      <c r="E79" s="32"/>
      <c r="F79" s="32"/>
      <c r="G79" s="164"/>
      <c r="H79" s="147"/>
      <c r="I79" s="124"/>
    </row>
    <row r="80" spans="1:9" ht="14.5" x14ac:dyDescent="0.35">
      <c r="A80" s="149"/>
      <c r="B80" s="161"/>
      <c r="C80" s="33"/>
      <c r="D80" s="33"/>
      <c r="E80" s="33"/>
      <c r="F80" s="32"/>
      <c r="G80" s="164"/>
      <c r="H80" s="147"/>
      <c r="I80" s="124"/>
    </row>
    <row r="81" spans="1:9" ht="14.5" x14ac:dyDescent="0.35">
      <c r="A81" s="149"/>
      <c r="B81" s="161"/>
      <c r="C81" s="33"/>
      <c r="D81" s="33"/>
      <c r="E81" s="33"/>
      <c r="F81" s="32"/>
      <c r="G81" s="164"/>
      <c r="H81" s="147"/>
      <c r="I81" s="124"/>
    </row>
    <row r="82" spans="1:9" ht="14.5" x14ac:dyDescent="0.35">
      <c r="A82" s="149"/>
      <c r="B82" s="160"/>
      <c r="C82" s="32"/>
      <c r="D82" s="32"/>
      <c r="E82" s="32"/>
      <c r="F82" s="32"/>
      <c r="G82" s="164"/>
      <c r="H82" s="147"/>
      <c r="I82" s="124"/>
    </row>
    <row r="83" spans="1:9" ht="14.5" x14ac:dyDescent="0.35">
      <c r="A83" s="149"/>
      <c r="B83" s="160"/>
      <c r="C83" s="32"/>
      <c r="D83" s="32"/>
      <c r="E83" s="32"/>
      <c r="F83" s="32"/>
      <c r="G83" s="164"/>
      <c r="H83" s="147"/>
      <c r="I83" s="124"/>
    </row>
    <row r="84" spans="1:9" ht="19" thickBot="1" x14ac:dyDescent="0.5">
      <c r="A84" s="150" t="s">
        <v>60</v>
      </c>
      <c r="B84" s="136"/>
      <c r="C84" s="125"/>
      <c r="D84" s="125"/>
      <c r="E84" s="125"/>
      <c r="F84" s="126"/>
      <c r="G84" s="165"/>
      <c r="H84" s="142"/>
      <c r="I84" s="127"/>
    </row>
    <row r="85" spans="1:9" ht="20.149999999999999" customHeight="1" thickBot="1" x14ac:dyDescent="0.5">
      <c r="A85" s="35"/>
      <c r="B85" s="22"/>
      <c r="C85" s="22"/>
      <c r="D85" s="22"/>
      <c r="E85" s="22"/>
      <c r="F85" s="23"/>
      <c r="G85" s="23"/>
      <c r="H85" s="22"/>
      <c r="I85" s="36"/>
    </row>
    <row r="86" spans="1:9" ht="17.25" customHeight="1" thickBot="1" x14ac:dyDescent="0.5">
      <c r="A86" s="403" t="s">
        <v>111</v>
      </c>
      <c r="B86" s="404"/>
      <c r="C86" s="404"/>
      <c r="D86" s="404"/>
      <c r="E86" s="404"/>
      <c r="F86" s="404"/>
      <c r="G86" s="404"/>
      <c r="H86" s="404"/>
      <c r="I86" s="405"/>
    </row>
    <row r="87" spans="1:9" ht="14.25" customHeight="1" thickBot="1" x14ac:dyDescent="0.35">
      <c r="A87" s="169"/>
      <c r="B87" s="396" t="s">
        <v>95</v>
      </c>
      <c r="C87" s="397"/>
      <c r="D87" s="397"/>
      <c r="E87" s="397"/>
      <c r="F87" s="397"/>
      <c r="G87" s="397"/>
      <c r="H87" s="425" t="s">
        <v>96</v>
      </c>
      <c r="I87" s="395"/>
    </row>
    <row r="88" spans="1:9" ht="26" x14ac:dyDescent="0.3">
      <c r="A88" s="131" t="s">
        <v>97</v>
      </c>
      <c r="B88" s="137" t="s">
        <v>98</v>
      </c>
      <c r="C88" s="128" t="s">
        <v>99</v>
      </c>
      <c r="D88" s="128" t="s">
        <v>100</v>
      </c>
      <c r="E88" s="306" t="s">
        <v>101</v>
      </c>
      <c r="F88" s="129" t="s">
        <v>102</v>
      </c>
      <c r="G88" s="138" t="s">
        <v>103</v>
      </c>
      <c r="H88" s="174" t="s">
        <v>104</v>
      </c>
      <c r="I88" s="172" t="s">
        <v>84</v>
      </c>
    </row>
    <row r="89" spans="1:9" ht="14.5" x14ac:dyDescent="0.35">
      <c r="A89" s="132"/>
      <c r="B89" s="139"/>
      <c r="C89" s="32"/>
      <c r="D89" s="32"/>
      <c r="E89" s="32"/>
      <c r="F89" s="32"/>
      <c r="G89" s="140"/>
      <c r="H89" s="135"/>
      <c r="I89" s="124"/>
    </row>
    <row r="90" spans="1:9" ht="14.5" x14ac:dyDescent="0.35">
      <c r="A90" s="132"/>
      <c r="B90" s="139"/>
      <c r="C90" s="32"/>
      <c r="D90" s="32"/>
      <c r="E90" s="32"/>
      <c r="F90" s="32"/>
      <c r="G90" s="140"/>
      <c r="H90" s="135"/>
      <c r="I90" s="124"/>
    </row>
    <row r="91" spans="1:9" ht="14.5" x14ac:dyDescent="0.35">
      <c r="A91" s="132"/>
      <c r="B91" s="141"/>
      <c r="C91" s="33"/>
      <c r="D91" s="33"/>
      <c r="E91" s="33"/>
      <c r="F91" s="32"/>
      <c r="G91" s="140"/>
      <c r="H91" s="135"/>
      <c r="I91" s="124"/>
    </row>
    <row r="92" spans="1:9" ht="14.5" x14ac:dyDescent="0.35">
      <c r="A92" s="132"/>
      <c r="B92" s="141"/>
      <c r="C92" s="33"/>
      <c r="D92" s="33"/>
      <c r="E92" s="33"/>
      <c r="F92" s="32"/>
      <c r="G92" s="140"/>
      <c r="H92" s="135"/>
      <c r="I92" s="124"/>
    </row>
    <row r="93" spans="1:9" ht="14.5" x14ac:dyDescent="0.35">
      <c r="A93" s="132"/>
      <c r="B93" s="139"/>
      <c r="C93" s="32"/>
      <c r="D93" s="32"/>
      <c r="E93" s="32"/>
      <c r="F93" s="32"/>
      <c r="G93" s="140"/>
      <c r="H93" s="135"/>
      <c r="I93" s="124"/>
    </row>
    <row r="94" spans="1:9" ht="14.5" x14ac:dyDescent="0.35">
      <c r="A94" s="132"/>
      <c r="B94" s="139"/>
      <c r="C94" s="32"/>
      <c r="D94" s="32"/>
      <c r="E94" s="32"/>
      <c r="F94" s="32"/>
      <c r="G94" s="140"/>
      <c r="H94" s="135"/>
      <c r="I94" s="124"/>
    </row>
    <row r="95" spans="1:9" ht="19" thickBot="1" x14ac:dyDescent="0.5">
      <c r="A95" s="133" t="s">
        <v>60</v>
      </c>
      <c r="B95" s="142"/>
      <c r="C95" s="125"/>
      <c r="D95" s="125"/>
      <c r="E95" s="125"/>
      <c r="F95" s="126"/>
      <c r="G95" s="143"/>
      <c r="H95" s="136"/>
      <c r="I95" s="127"/>
    </row>
    <row r="96" spans="1:9" ht="20.149999999999999" customHeight="1" thickBot="1" x14ac:dyDescent="0.5">
      <c r="A96" s="35"/>
      <c r="B96" s="22"/>
      <c r="C96" s="22"/>
      <c r="D96" s="22"/>
      <c r="E96" s="22"/>
      <c r="F96" s="23"/>
      <c r="G96" s="23"/>
      <c r="H96" s="22"/>
      <c r="I96" s="36"/>
    </row>
    <row r="97" spans="1:9" ht="18.75" customHeight="1" thickBot="1" x14ac:dyDescent="0.5">
      <c r="A97" s="391" t="s">
        <v>112</v>
      </c>
      <c r="B97" s="392"/>
      <c r="C97" s="392"/>
      <c r="D97" s="392"/>
      <c r="E97" s="392"/>
      <c r="F97" s="392"/>
      <c r="G97" s="392"/>
      <c r="H97" s="392"/>
      <c r="I97" s="393"/>
    </row>
    <row r="98" spans="1:9" ht="12" customHeight="1" x14ac:dyDescent="0.3">
      <c r="A98" s="123"/>
      <c r="B98" s="438" t="s">
        <v>95</v>
      </c>
      <c r="C98" s="439"/>
      <c r="D98" s="439"/>
      <c r="E98" s="439"/>
      <c r="F98" s="439"/>
      <c r="G98" s="440"/>
      <c r="H98" s="441" t="s">
        <v>96</v>
      </c>
      <c r="I98" s="442"/>
    </row>
    <row r="99" spans="1:9" ht="24.75" customHeight="1" x14ac:dyDescent="0.3">
      <c r="A99" s="155"/>
      <c r="B99" s="156" t="s">
        <v>98</v>
      </c>
      <c r="C99" s="120" t="s">
        <v>99</v>
      </c>
      <c r="D99" s="120" t="s">
        <v>100</v>
      </c>
      <c r="E99" s="308" t="s">
        <v>101</v>
      </c>
      <c r="F99" s="121" t="s">
        <v>102</v>
      </c>
      <c r="G99" s="157" t="s">
        <v>113</v>
      </c>
      <c r="H99" s="156" t="s">
        <v>104</v>
      </c>
      <c r="I99" s="166" t="s">
        <v>84</v>
      </c>
    </row>
    <row r="100" spans="1:9" ht="21" customHeight="1" thickBot="1" x14ac:dyDescent="0.5">
      <c r="A100" s="133" t="s">
        <v>60</v>
      </c>
      <c r="B100" s="142"/>
      <c r="C100" s="125"/>
      <c r="D100" s="125"/>
      <c r="E100" s="125"/>
      <c r="F100" s="126"/>
      <c r="G100" s="143"/>
      <c r="H100" s="142"/>
      <c r="I100" s="127"/>
    </row>
    <row r="101" spans="1:9" ht="13.5" customHeight="1" thickBot="1" x14ac:dyDescent="0.35"/>
    <row r="102" spans="1:9" ht="19.5" customHeight="1" thickBot="1" x14ac:dyDescent="0.5">
      <c r="A102" s="391" t="s">
        <v>114</v>
      </c>
      <c r="B102" s="392"/>
      <c r="C102" s="392"/>
      <c r="D102" s="392"/>
      <c r="E102" s="392"/>
      <c r="F102" s="392"/>
      <c r="G102" s="392"/>
      <c r="H102" s="392"/>
      <c r="I102" s="393"/>
    </row>
    <row r="103" spans="1:9" ht="12.75" customHeight="1" thickBot="1" x14ac:dyDescent="0.35">
      <c r="A103" s="167"/>
      <c r="B103" s="398" t="s">
        <v>95</v>
      </c>
      <c r="C103" s="397"/>
      <c r="D103" s="397"/>
      <c r="E103" s="397"/>
      <c r="F103" s="397"/>
      <c r="G103" s="399"/>
      <c r="H103" s="402" t="s">
        <v>96</v>
      </c>
      <c r="I103" s="395"/>
    </row>
    <row r="104" spans="1:9" ht="24" customHeight="1" x14ac:dyDescent="0.3">
      <c r="A104" s="148" t="s">
        <v>115</v>
      </c>
      <c r="B104" s="175" t="s">
        <v>98</v>
      </c>
      <c r="C104" s="144" t="s">
        <v>99</v>
      </c>
      <c r="D104" s="144" t="s">
        <v>100</v>
      </c>
      <c r="E104" s="144" t="s">
        <v>101</v>
      </c>
      <c r="F104" s="145" t="s">
        <v>102</v>
      </c>
      <c r="G104" s="176" t="s">
        <v>113</v>
      </c>
      <c r="H104" s="137" t="s">
        <v>104</v>
      </c>
      <c r="I104" s="172" t="s">
        <v>84</v>
      </c>
    </row>
    <row r="105" spans="1:9" ht="14.5" x14ac:dyDescent="0.35">
      <c r="A105" s="149"/>
      <c r="B105" s="139"/>
      <c r="C105" s="32"/>
      <c r="D105" s="32"/>
      <c r="E105" s="32"/>
      <c r="F105" s="32"/>
      <c r="G105" s="140"/>
      <c r="H105" s="147"/>
      <c r="I105" s="124"/>
    </row>
    <row r="106" spans="1:9" ht="14.5" x14ac:dyDescent="0.35">
      <c r="A106" s="149"/>
      <c r="B106" s="139"/>
      <c r="C106" s="32"/>
      <c r="D106" s="32"/>
      <c r="E106" s="32"/>
      <c r="F106" s="32"/>
      <c r="G106" s="140"/>
      <c r="H106" s="147"/>
      <c r="I106" s="124"/>
    </row>
    <row r="107" spans="1:9" ht="14.5" x14ac:dyDescent="0.35">
      <c r="A107" s="149"/>
      <c r="B107" s="139"/>
      <c r="C107" s="32"/>
      <c r="D107" s="32"/>
      <c r="E107" s="32"/>
      <c r="F107" s="32"/>
      <c r="G107" s="140"/>
      <c r="H107" s="147"/>
      <c r="I107" s="124"/>
    </row>
    <row r="108" spans="1:9" ht="14.5" x14ac:dyDescent="0.35">
      <c r="A108" s="149"/>
      <c r="B108" s="139"/>
      <c r="C108" s="32"/>
      <c r="D108" s="32"/>
      <c r="E108" s="32"/>
      <c r="F108" s="32"/>
      <c r="G108" s="140"/>
      <c r="H108" s="147"/>
      <c r="I108" s="124"/>
    </row>
    <row r="109" spans="1:9" ht="14.5" x14ac:dyDescent="0.35">
      <c r="A109" s="149"/>
      <c r="B109" s="139"/>
      <c r="C109" s="32"/>
      <c r="D109" s="32"/>
      <c r="E109" s="32"/>
      <c r="F109" s="32"/>
      <c r="G109" s="140"/>
      <c r="H109" s="147"/>
      <c r="I109" s="124"/>
    </row>
    <row r="110" spans="1:9" ht="14.5" x14ac:dyDescent="0.35">
      <c r="A110" s="149"/>
      <c r="B110" s="139"/>
      <c r="C110" s="32"/>
      <c r="D110" s="32"/>
      <c r="E110" s="32"/>
      <c r="F110" s="32"/>
      <c r="G110" s="140"/>
      <c r="H110" s="147"/>
      <c r="I110" s="124"/>
    </row>
    <row r="111" spans="1:9" ht="14.5" x14ac:dyDescent="0.35">
      <c r="A111" s="149"/>
      <c r="B111" s="139"/>
      <c r="C111" s="32"/>
      <c r="D111" s="32"/>
      <c r="E111" s="32"/>
      <c r="F111" s="32"/>
      <c r="G111" s="140"/>
      <c r="H111" s="147"/>
      <c r="I111" s="124"/>
    </row>
    <row r="112" spans="1:9" ht="14.5" x14ac:dyDescent="0.35">
      <c r="A112" s="149"/>
      <c r="B112" s="139"/>
      <c r="C112" s="32"/>
      <c r="D112" s="32"/>
      <c r="E112" s="32"/>
      <c r="F112" s="32"/>
      <c r="G112" s="140"/>
      <c r="H112" s="147"/>
      <c r="I112" s="124"/>
    </row>
    <row r="113" spans="1:9" ht="14.5" x14ac:dyDescent="0.35">
      <c r="A113" s="149"/>
      <c r="B113" s="141"/>
      <c r="C113" s="33"/>
      <c r="D113" s="33"/>
      <c r="E113" s="33"/>
      <c r="F113" s="32"/>
      <c r="G113" s="140"/>
      <c r="H113" s="147"/>
      <c r="I113" s="124"/>
    </row>
    <row r="114" spans="1:9" ht="14.5" x14ac:dyDescent="0.35">
      <c r="A114" s="149"/>
      <c r="B114" s="141"/>
      <c r="C114" s="33"/>
      <c r="D114" s="33"/>
      <c r="E114" s="33"/>
      <c r="F114" s="32"/>
      <c r="G114" s="140"/>
      <c r="H114" s="147"/>
      <c r="I114" s="124"/>
    </row>
    <row r="115" spans="1:9" ht="14.5" x14ac:dyDescent="0.35">
      <c r="A115" s="149"/>
      <c r="B115" s="139"/>
      <c r="C115" s="32"/>
      <c r="D115" s="32"/>
      <c r="E115" s="32"/>
      <c r="F115" s="32"/>
      <c r="G115" s="140"/>
      <c r="H115" s="147"/>
      <c r="I115" s="124"/>
    </row>
    <row r="116" spans="1:9" ht="14.5" x14ac:dyDescent="0.35">
      <c r="A116" s="149"/>
      <c r="B116" s="139"/>
      <c r="C116" s="32"/>
      <c r="D116" s="32"/>
      <c r="E116" s="32"/>
      <c r="F116" s="32"/>
      <c r="G116" s="140"/>
      <c r="H116" s="147"/>
      <c r="I116" s="124"/>
    </row>
    <row r="117" spans="1:9" ht="19" thickBot="1" x14ac:dyDescent="0.5">
      <c r="A117" s="150" t="s">
        <v>60</v>
      </c>
      <c r="B117" s="142"/>
      <c r="C117" s="125"/>
      <c r="D117" s="125"/>
      <c r="E117" s="125"/>
      <c r="F117" s="126"/>
      <c r="G117" s="143"/>
      <c r="H117" s="142"/>
      <c r="I117" s="127"/>
    </row>
    <row r="118" spans="1:9" ht="15.75" customHeight="1" x14ac:dyDescent="0.3"/>
    <row r="119" spans="1:9" ht="26.25" customHeight="1" x14ac:dyDescent="0.45">
      <c r="A119" s="430" t="s">
        <v>116</v>
      </c>
      <c r="B119" s="430"/>
      <c r="C119" s="430"/>
      <c r="D119" s="430"/>
      <c r="E119" s="430"/>
      <c r="F119" s="430"/>
      <c r="G119" s="430"/>
      <c r="H119" s="430"/>
      <c r="I119" s="430"/>
    </row>
    <row r="120" spans="1:9" ht="20.149999999999999" customHeight="1" x14ac:dyDescent="0.3">
      <c r="B120" s="420" t="s">
        <v>95</v>
      </c>
      <c r="C120" s="420"/>
      <c r="D120" s="420"/>
      <c r="E120" s="420"/>
      <c r="F120" s="420"/>
      <c r="G120" s="420"/>
      <c r="H120" s="421" t="s">
        <v>96</v>
      </c>
      <c r="I120" s="422"/>
    </row>
    <row r="121" spans="1:9" ht="26.25" customHeight="1" x14ac:dyDescent="0.3">
      <c r="A121" s="37"/>
      <c r="B121" s="120" t="s">
        <v>98</v>
      </c>
      <c r="C121" s="120" t="s">
        <v>99</v>
      </c>
      <c r="D121" s="120" t="s">
        <v>100</v>
      </c>
      <c r="E121" s="308" t="s">
        <v>101</v>
      </c>
      <c r="F121" s="121" t="s">
        <v>117</v>
      </c>
      <c r="G121" s="122" t="s">
        <v>113</v>
      </c>
      <c r="H121" s="120" t="s">
        <v>104</v>
      </c>
      <c r="I121" s="120" t="s">
        <v>84</v>
      </c>
    </row>
    <row r="122" spans="1:9" ht="15" customHeight="1" x14ac:dyDescent="0.45">
      <c r="A122" s="38" t="s">
        <v>60</v>
      </c>
      <c r="B122" s="39"/>
      <c r="C122" s="39"/>
      <c r="D122" s="39"/>
      <c r="E122" s="39"/>
      <c r="F122" s="40"/>
      <c r="G122" s="40"/>
      <c r="H122" s="39"/>
      <c r="I122" s="41"/>
    </row>
    <row r="123" spans="1:9" ht="15.75" customHeight="1" x14ac:dyDescent="0.3"/>
    <row r="124" spans="1:9" ht="14.25" customHeight="1" x14ac:dyDescent="0.35">
      <c r="A124" s="427" t="s">
        <v>118</v>
      </c>
      <c r="B124" s="427"/>
      <c r="C124" s="428" t="s">
        <v>119</v>
      </c>
      <c r="D124" s="429"/>
    </row>
    <row r="125" spans="1:9" ht="15" customHeight="1" x14ac:dyDescent="0.35">
      <c r="A125" s="423" t="s">
        <v>76</v>
      </c>
      <c r="B125" s="423"/>
      <c r="C125" s="424"/>
      <c r="D125" s="424"/>
    </row>
    <row r="126" spans="1:9" ht="14.25" customHeight="1" x14ac:dyDescent="0.35">
      <c r="A126" s="423" t="s">
        <v>120</v>
      </c>
      <c r="B126" s="423"/>
      <c r="C126" s="424"/>
      <c r="D126" s="424"/>
    </row>
    <row r="127" spans="1:9" ht="15" customHeight="1" x14ac:dyDescent="0.35">
      <c r="A127" s="423" t="s">
        <v>121</v>
      </c>
      <c r="B127" s="423"/>
      <c r="C127" s="424"/>
      <c r="D127" s="424"/>
    </row>
    <row r="128" spans="1:9" ht="15.75" customHeight="1" x14ac:dyDescent="0.35">
      <c r="A128" s="423" t="s">
        <v>122</v>
      </c>
      <c r="B128" s="423"/>
      <c r="C128" s="424"/>
      <c r="D128" s="424"/>
    </row>
    <row r="129" spans="1:9" ht="14.25" customHeight="1" x14ac:dyDescent="0.3"/>
    <row r="130" spans="1:9" ht="14.25" customHeight="1" x14ac:dyDescent="0.35">
      <c r="A130" s="177" t="s">
        <v>123</v>
      </c>
    </row>
    <row r="131" spans="1:9" ht="20.149999999999999" customHeight="1" x14ac:dyDescent="0.3">
      <c r="A131" s="419"/>
      <c r="B131" s="419"/>
      <c r="C131" s="419"/>
      <c r="D131" s="419"/>
      <c r="E131" s="419"/>
      <c r="F131" s="419"/>
      <c r="G131" s="419"/>
      <c r="H131" s="419"/>
      <c r="I131" s="419"/>
    </row>
    <row r="132" spans="1:9" ht="20.149999999999999" customHeight="1" x14ac:dyDescent="0.3">
      <c r="A132" s="419"/>
      <c r="B132" s="419"/>
      <c r="C132" s="419"/>
      <c r="D132" s="419"/>
      <c r="E132" s="419"/>
      <c r="F132" s="419"/>
      <c r="G132" s="419"/>
      <c r="H132" s="419"/>
      <c r="I132" s="419"/>
    </row>
    <row r="133" spans="1:9" ht="20.149999999999999" customHeight="1" x14ac:dyDescent="0.3">
      <c r="A133" s="419"/>
      <c r="B133" s="419"/>
      <c r="C133" s="419"/>
      <c r="D133" s="419"/>
      <c r="E133" s="419"/>
      <c r="F133" s="419"/>
      <c r="G133" s="419"/>
      <c r="H133" s="419"/>
      <c r="I133" s="419"/>
    </row>
    <row r="134" spans="1:9" ht="10.5" customHeight="1" x14ac:dyDescent="0.3">
      <c r="A134" s="419"/>
      <c r="B134" s="419"/>
      <c r="C134" s="419"/>
      <c r="D134" s="419"/>
      <c r="E134" s="419"/>
      <c r="F134" s="419"/>
      <c r="G134" s="419"/>
      <c r="H134" s="419"/>
      <c r="I134" s="419"/>
    </row>
    <row r="135" spans="1:9" ht="20.149999999999999" customHeight="1" x14ac:dyDescent="0.3"/>
    <row r="136" spans="1:9" ht="20.149999999999999" customHeight="1" x14ac:dyDescent="0.3"/>
    <row r="137" spans="1:9" ht="20.149999999999999" customHeight="1" x14ac:dyDescent="0.3"/>
    <row r="138" spans="1:9" ht="20.149999999999999" customHeight="1" x14ac:dyDescent="0.3"/>
    <row r="139" spans="1:9" ht="20.149999999999999" customHeight="1" x14ac:dyDescent="0.3"/>
    <row r="140" spans="1:9" ht="20.149999999999999" customHeight="1" x14ac:dyDescent="0.3"/>
    <row r="141" spans="1:9" ht="20.149999999999999" customHeight="1" x14ac:dyDescent="0.3"/>
    <row r="142" spans="1:9" ht="20.149999999999999" customHeight="1" x14ac:dyDescent="0.3"/>
    <row r="143" spans="1:9" ht="20.149999999999999" customHeight="1" x14ac:dyDescent="0.3"/>
    <row r="144" spans="1:9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</sheetData>
  <sheetProtection algorithmName="SHA-512" hashValue="Dp0Fm6WW2DEC7FTTA2GVhIa6aN/r3oVVMcTV3nDmrwgWtT1wUlO01tC2E+/upb1KXpJKrgS6YOXOpbMUAW/Qzw==" saltValue="2eSvsf1Lf01z2PI7tq+i+w==" spinCount="100000" sheet="1" objects="1" scenarios="1" autoFilter="0"/>
  <mergeCells count="49">
    <mergeCell ref="A1:G1"/>
    <mergeCell ref="A127:B127"/>
    <mergeCell ref="C127:D127"/>
    <mergeCell ref="A124:B124"/>
    <mergeCell ref="C124:D124"/>
    <mergeCell ref="B103:G103"/>
    <mergeCell ref="A119:I119"/>
    <mergeCell ref="A9:I9"/>
    <mergeCell ref="B3:C3"/>
    <mergeCell ref="B32:G32"/>
    <mergeCell ref="A75:I75"/>
    <mergeCell ref="B98:G98"/>
    <mergeCell ref="H98:I98"/>
    <mergeCell ref="A97:I97"/>
    <mergeCell ref="B87:G87"/>
    <mergeCell ref="B4:C4"/>
    <mergeCell ref="A86:I86"/>
    <mergeCell ref="H76:I76"/>
    <mergeCell ref="H87:I87"/>
    <mergeCell ref="F4:H4"/>
    <mergeCell ref="H54:I54"/>
    <mergeCell ref="B65:G65"/>
    <mergeCell ref="H65:I65"/>
    <mergeCell ref="A131:I134"/>
    <mergeCell ref="H103:I103"/>
    <mergeCell ref="B120:G120"/>
    <mergeCell ref="H120:I120"/>
    <mergeCell ref="A128:B128"/>
    <mergeCell ref="C128:D128"/>
    <mergeCell ref="A125:B125"/>
    <mergeCell ref="C125:D125"/>
    <mergeCell ref="A126:B126"/>
    <mergeCell ref="C126:D126"/>
    <mergeCell ref="A102:I102"/>
    <mergeCell ref="H21:I21"/>
    <mergeCell ref="B76:G76"/>
    <mergeCell ref="H32:I32"/>
    <mergeCell ref="A7:C7"/>
    <mergeCell ref="B10:G10"/>
    <mergeCell ref="H10:I10"/>
    <mergeCell ref="B54:G54"/>
    <mergeCell ref="A64:I64"/>
    <mergeCell ref="A20:I20"/>
    <mergeCell ref="B21:G21"/>
    <mergeCell ref="B43:G43"/>
    <mergeCell ref="H43:I43"/>
    <mergeCell ref="A31:I31"/>
    <mergeCell ref="A42:I42"/>
    <mergeCell ref="A53:I53"/>
  </mergeCells>
  <phoneticPr fontId="7" type="noConversion"/>
  <printOptions horizontalCentered="1" verticalCentered="1"/>
  <pageMargins left="0.49" right="0.65" top="0.62" bottom="0.98425196850393704" header="0.51181102362204722" footer="0.51181102362204722"/>
  <pageSetup paperSize="9" scale="40" orientation="portrait"/>
  <headerFooter alignWithMargins="0">
    <oddHeader>&amp;F</oddHeader>
    <oddFooter>&amp;A</oddFooter>
  </headerFooter>
  <rowBreaks count="1" manualBreakCount="1">
    <brk id="74" max="8" man="1"/>
  </rowBreaks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DFC2-1B2D-4913-BA2A-EC64F43EBC6E}">
  <sheetPr>
    <tabColor rgb="FFFFC000"/>
  </sheetPr>
  <dimension ref="A1:O366"/>
  <sheetViews>
    <sheetView topLeftCell="A2" zoomScale="75" zoomScaleNormal="75" workbookViewId="0">
      <selection activeCell="L16" sqref="L16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 t="s">
        <v>127</v>
      </c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75" t="s">
        <v>129</v>
      </c>
      <c r="C4" s="476"/>
      <c r="D4" s="34"/>
      <c r="E4" s="20" t="s">
        <v>130</v>
      </c>
      <c r="F4" s="44"/>
      <c r="G4" s="112"/>
      <c r="H4" s="113"/>
      <c r="I4" s="475" t="s">
        <v>131</v>
      </c>
      <c r="J4" s="488"/>
      <c r="K4" s="476"/>
      <c r="L4" s="212"/>
    </row>
    <row r="5" spans="1:15" ht="18.5" x14ac:dyDescent="0.45">
      <c r="A5" s="21" t="s">
        <v>132</v>
      </c>
      <c r="B5" s="475" t="s">
        <v>133</v>
      </c>
      <c r="C5" s="476"/>
      <c r="D5" s="34"/>
      <c r="E5" s="20" t="s">
        <v>134</v>
      </c>
      <c r="F5" s="44"/>
      <c r="G5" s="477" t="s">
        <v>135</v>
      </c>
      <c r="H5" s="478"/>
      <c r="I5" s="479"/>
      <c r="J5" s="25" t="s">
        <v>88</v>
      </c>
      <c r="K5" s="45">
        <v>2023</v>
      </c>
      <c r="L5" s="211"/>
    </row>
    <row r="6" spans="1:15" ht="18.5" x14ac:dyDescent="0.45">
      <c r="A6" s="480" t="s">
        <v>136</v>
      </c>
      <c r="B6" s="480"/>
      <c r="C6" s="481" t="s">
        <v>137</v>
      </c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>
        <v>40560</v>
      </c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 t="str">
        <f>C6</f>
        <v>6 mois -15 ans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0.43000000000000005</v>
      </c>
      <c r="D11" s="474"/>
      <c r="E11" s="50">
        <v>0.02</v>
      </c>
      <c r="F11" s="51">
        <v>0.02</v>
      </c>
      <c r="G11" s="51">
        <v>0.12</v>
      </c>
      <c r="H11" s="52">
        <v>0.27</v>
      </c>
      <c r="I11" s="49"/>
      <c r="J11" s="21" t="s">
        <v>140</v>
      </c>
      <c r="K11" s="49"/>
      <c r="L11" s="49"/>
      <c r="M11" s="49"/>
      <c r="N11" s="53">
        <v>10</v>
      </c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17440.800000000003</v>
      </c>
      <c r="D12" s="388"/>
      <c r="E12" s="54">
        <f>$C$8*E11</f>
        <v>811.2</v>
      </c>
      <c r="F12" s="55">
        <f>$C$8*F11</f>
        <v>811.2</v>
      </c>
      <c r="G12" s="55">
        <f>$C$8*G11</f>
        <v>4867.2</v>
      </c>
      <c r="H12" s="56">
        <f>$C$8*H11</f>
        <v>10951.2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226" t="str">
        <f>C6</f>
        <v>6 mois -15 ans</v>
      </c>
      <c r="M15" s="206" t="s">
        <v>104</v>
      </c>
      <c r="N15" s="198" t="s">
        <v>149</v>
      </c>
    </row>
    <row r="16" spans="1:15" ht="20.149999999999999" customHeight="1" x14ac:dyDescent="0.35">
      <c r="A16" s="215">
        <v>38783</v>
      </c>
      <c r="B16" s="191" t="s">
        <v>150</v>
      </c>
      <c r="C16" s="61">
        <v>22</v>
      </c>
      <c r="D16" s="62">
        <v>19</v>
      </c>
      <c r="E16" s="62">
        <v>134</v>
      </c>
      <c r="F16" s="63">
        <v>301</v>
      </c>
      <c r="G16" s="64">
        <f t="shared" ref="G16:G60" si="0">SUM(C16:F16)</f>
        <v>476</v>
      </c>
      <c r="H16" s="202">
        <f>(D16+E16+F16)/($C$12-$E$12)</f>
        <v>2.7300716794150186E-2</v>
      </c>
      <c r="I16" s="65">
        <f t="shared" ref="I16:I60" si="1">SUM(D16/$F$12)</f>
        <v>2.3422090729783036E-2</v>
      </c>
      <c r="J16" s="65">
        <f t="shared" ref="J16:J60" si="2">SUM(E16/$G$12)</f>
        <v>2.7531229454306378E-2</v>
      </c>
      <c r="K16" s="65">
        <f t="shared" ref="K16:K60" si="3">SUM(F16/$H$12)</f>
        <v>2.7485572357367226E-2</v>
      </c>
      <c r="L16" s="202">
        <f>(C16+D16+E16+F16)/($C$12)</f>
        <v>2.7292326040089899E-2</v>
      </c>
      <c r="M16" s="207">
        <v>49</v>
      </c>
      <c r="N16" s="66">
        <f t="shared" ref="N16:N61" si="4">SUM(G16/(M16*$N$11))</f>
        <v>0.97142857142857142</v>
      </c>
    </row>
    <row r="17" spans="1:14" ht="20.149999999999999" customHeight="1" x14ac:dyDescent="0.35">
      <c r="A17" s="216"/>
      <c r="B17" s="191" t="s">
        <v>151</v>
      </c>
      <c r="C17" s="61">
        <v>115</v>
      </c>
      <c r="D17" s="62">
        <v>134</v>
      </c>
      <c r="E17" s="62">
        <v>706</v>
      </c>
      <c r="F17" s="63">
        <v>1200</v>
      </c>
      <c r="G17" s="67">
        <f t="shared" si="0"/>
        <v>2155</v>
      </c>
      <c r="H17" s="202">
        <f t="shared" ref="H17:H60" si="5">(D17+E17+F17)/($C$12-$E$12)</f>
        <v>0.12267282436137969</v>
      </c>
      <c r="I17" s="65">
        <f t="shared" si="1"/>
        <v>0.16518737672583825</v>
      </c>
      <c r="J17" s="65">
        <f t="shared" si="2"/>
        <v>0.14505259697567391</v>
      </c>
      <c r="K17" s="65">
        <f t="shared" si="3"/>
        <v>0.10957703265395573</v>
      </c>
      <c r="L17" s="202">
        <f t="shared" ref="L17:L60" si="6">(C17+D17+E17+F17)/($C$12)</f>
        <v>0.12356084583275995</v>
      </c>
      <c r="M17" s="208">
        <v>245</v>
      </c>
      <c r="N17" s="66">
        <f t="shared" si="4"/>
        <v>0.87959183673469388</v>
      </c>
    </row>
    <row r="18" spans="1:14" ht="20.149999999999999" customHeight="1" x14ac:dyDescent="0.35">
      <c r="A18" s="217"/>
      <c r="B18" s="191" t="s">
        <v>152</v>
      </c>
      <c r="C18" s="61">
        <v>47</v>
      </c>
      <c r="D18" s="62">
        <v>54</v>
      </c>
      <c r="E18" s="62">
        <v>289</v>
      </c>
      <c r="F18" s="63">
        <v>581</v>
      </c>
      <c r="G18" s="67">
        <f t="shared" si="0"/>
        <v>971</v>
      </c>
      <c r="H18" s="202">
        <f t="shared" si="5"/>
        <v>5.5563573387213155E-2</v>
      </c>
      <c r="I18" s="65">
        <f t="shared" si="1"/>
        <v>6.65680473372781E-2</v>
      </c>
      <c r="J18" s="65">
        <f t="shared" si="2"/>
        <v>5.9377054569362264E-2</v>
      </c>
      <c r="K18" s="65">
        <f t="shared" si="3"/>
        <v>5.3053546643290227E-2</v>
      </c>
      <c r="L18" s="202">
        <f t="shared" si="6"/>
        <v>5.567405164900692E-2</v>
      </c>
      <c r="M18" s="208">
        <v>107</v>
      </c>
      <c r="N18" s="66">
        <f t="shared" si="4"/>
        <v>0.90747663551401869</v>
      </c>
    </row>
    <row r="19" spans="1:14" ht="20.149999999999999" customHeight="1" x14ac:dyDescent="0.35">
      <c r="A19" s="218"/>
      <c r="B19" s="191"/>
      <c r="C19" s="61"/>
      <c r="D19" s="62"/>
      <c r="E19" s="62"/>
      <c r="F19" s="63"/>
      <c r="G19" s="67">
        <f t="shared" si="0"/>
        <v>0</v>
      </c>
      <c r="H19" s="202">
        <f t="shared" si="5"/>
        <v>0</v>
      </c>
      <c r="I19" s="65">
        <f t="shared" si="1"/>
        <v>0</v>
      </c>
      <c r="J19" s="65">
        <f t="shared" si="2"/>
        <v>0</v>
      </c>
      <c r="K19" s="65">
        <f t="shared" si="3"/>
        <v>0</v>
      </c>
      <c r="L19" s="202">
        <f t="shared" si="6"/>
        <v>0</v>
      </c>
      <c r="M19" s="208"/>
      <c r="N19" s="66" t="e">
        <f t="shared" si="4"/>
        <v>#DIV/0!</v>
      </c>
    </row>
    <row r="20" spans="1:14" ht="20.149999999999999" customHeight="1" x14ac:dyDescent="0.35">
      <c r="A20" s="216">
        <v>38784</v>
      </c>
      <c r="B20" s="191" t="s">
        <v>151</v>
      </c>
      <c r="C20" s="61">
        <v>95</v>
      </c>
      <c r="D20" s="62">
        <v>115</v>
      </c>
      <c r="E20" s="62">
        <v>687</v>
      </c>
      <c r="F20" s="63">
        <v>1180</v>
      </c>
      <c r="G20" s="67">
        <f t="shared" si="0"/>
        <v>2077</v>
      </c>
      <c r="H20" s="202">
        <f t="shared" si="5"/>
        <v>0.11918506759032085</v>
      </c>
      <c r="I20" s="65">
        <f t="shared" si="1"/>
        <v>0.14176528599605523</v>
      </c>
      <c r="J20" s="65">
        <f t="shared" si="2"/>
        <v>0.14114891518737674</v>
      </c>
      <c r="K20" s="65">
        <f t="shared" si="3"/>
        <v>0.10775074877638979</v>
      </c>
      <c r="L20" s="202">
        <f t="shared" si="6"/>
        <v>0.11908857391862757</v>
      </c>
      <c r="M20" s="208">
        <v>210</v>
      </c>
      <c r="N20" s="66">
        <f t="shared" si="4"/>
        <v>0.98904761904761906</v>
      </c>
    </row>
    <row r="21" spans="1:14" ht="20.149999999999999" customHeight="1" x14ac:dyDescent="0.35">
      <c r="A21" s="216"/>
      <c r="B21" s="191" t="s">
        <v>153</v>
      </c>
      <c r="C21" s="61">
        <v>39</v>
      </c>
      <c r="D21" s="62">
        <v>31</v>
      </c>
      <c r="E21" s="62">
        <v>156</v>
      </c>
      <c r="F21" s="63">
        <v>256</v>
      </c>
      <c r="G21" s="67">
        <f t="shared" si="0"/>
        <v>482</v>
      </c>
      <c r="H21" s="202">
        <f t="shared" si="5"/>
        <v>2.6639245682397648E-2</v>
      </c>
      <c r="I21" s="65">
        <f t="shared" si="1"/>
        <v>3.8214990138067062E-2</v>
      </c>
      <c r="J21" s="65">
        <f t="shared" si="2"/>
        <v>3.2051282051282055E-2</v>
      </c>
      <c r="K21" s="65">
        <f t="shared" si="3"/>
        <v>2.3376433632843887E-2</v>
      </c>
      <c r="L21" s="202">
        <f t="shared" si="6"/>
        <v>2.7636346956561621E-2</v>
      </c>
      <c r="M21" s="208">
        <v>54</v>
      </c>
      <c r="N21" s="66">
        <f t="shared" si="4"/>
        <v>0.8925925925925926</v>
      </c>
    </row>
    <row r="22" spans="1:14" ht="20.149999999999999" customHeight="1" x14ac:dyDescent="0.35">
      <c r="A22" s="217"/>
      <c r="B22" s="191"/>
      <c r="C22" s="61"/>
      <c r="D22" s="62"/>
      <c r="E22" s="62"/>
      <c r="F22" s="63"/>
      <c r="G22" s="67">
        <f t="shared" si="0"/>
        <v>0</v>
      </c>
      <c r="H22" s="202">
        <f t="shared" si="5"/>
        <v>0</v>
      </c>
      <c r="I22" s="65">
        <f t="shared" si="1"/>
        <v>0</v>
      </c>
      <c r="J22" s="65">
        <f t="shared" si="2"/>
        <v>0</v>
      </c>
      <c r="K22" s="65">
        <f t="shared" si="3"/>
        <v>0</v>
      </c>
      <c r="L22" s="202">
        <f t="shared" si="6"/>
        <v>0</v>
      </c>
      <c r="M22" s="208"/>
      <c r="N22" s="66" t="e">
        <f t="shared" si="4"/>
        <v>#DIV/0!</v>
      </c>
    </row>
    <row r="23" spans="1:14" ht="20.149999999999999" customHeight="1" x14ac:dyDescent="0.35">
      <c r="A23" s="216">
        <v>39150</v>
      </c>
      <c r="B23" s="191" t="s">
        <v>151</v>
      </c>
      <c r="C23" s="61">
        <v>87</v>
      </c>
      <c r="D23" s="62">
        <v>90</v>
      </c>
      <c r="E23" s="62">
        <v>643</v>
      </c>
      <c r="F23" s="63">
        <v>1067</v>
      </c>
      <c r="G23" s="67">
        <f t="shared" si="0"/>
        <v>1887</v>
      </c>
      <c r="H23" s="202">
        <f t="shared" si="5"/>
        <v>0.10824072737768796</v>
      </c>
      <c r="I23" s="65">
        <f t="shared" si="1"/>
        <v>0.11094674556213018</v>
      </c>
      <c r="J23" s="65">
        <f t="shared" si="2"/>
        <v>0.13210880999342539</v>
      </c>
      <c r="K23" s="65">
        <f t="shared" si="3"/>
        <v>9.7432244868142295E-2</v>
      </c>
      <c r="L23" s="202">
        <f t="shared" si="6"/>
        <v>0.10819457823035639</v>
      </c>
      <c r="M23" s="208">
        <v>190</v>
      </c>
      <c r="N23" s="66">
        <f t="shared" si="4"/>
        <v>0.99315789473684213</v>
      </c>
    </row>
    <row r="24" spans="1:14" ht="20.149999999999999" customHeight="1" x14ac:dyDescent="0.35">
      <c r="A24" s="216"/>
      <c r="B24" s="191" t="s">
        <v>154</v>
      </c>
      <c r="C24" s="61">
        <v>23</v>
      </c>
      <c r="D24" s="62">
        <v>26</v>
      </c>
      <c r="E24" s="62">
        <v>139</v>
      </c>
      <c r="F24" s="63">
        <v>299</v>
      </c>
      <c r="G24" s="67">
        <f t="shared" si="0"/>
        <v>487</v>
      </c>
      <c r="H24" s="202">
        <f t="shared" si="5"/>
        <v>2.7902054168470674E-2</v>
      </c>
      <c r="I24" s="65">
        <f t="shared" si="1"/>
        <v>3.2051282051282048E-2</v>
      </c>
      <c r="J24" s="65">
        <f t="shared" si="2"/>
        <v>2.8558514135437214E-2</v>
      </c>
      <c r="K24" s="65">
        <f t="shared" si="3"/>
        <v>2.7302943969610634E-2</v>
      </c>
      <c r="L24" s="202">
        <f t="shared" si="6"/>
        <v>2.792303105362139E-2</v>
      </c>
      <c r="M24" s="208">
        <v>51</v>
      </c>
      <c r="N24" s="66">
        <f t="shared" si="4"/>
        <v>0.95490196078431377</v>
      </c>
    </row>
    <row r="25" spans="1:14" ht="20.149999999999999" customHeight="1" x14ac:dyDescent="0.35">
      <c r="A25" s="216"/>
      <c r="B25" s="191"/>
      <c r="C25" s="61"/>
      <c r="D25" s="62"/>
      <c r="E25" s="62"/>
      <c r="F25" s="63"/>
      <c r="G25" s="67">
        <f t="shared" si="0"/>
        <v>0</v>
      </c>
      <c r="H25" s="202">
        <f t="shared" si="5"/>
        <v>0</v>
      </c>
      <c r="I25" s="65">
        <f t="shared" si="1"/>
        <v>0</v>
      </c>
      <c r="J25" s="65">
        <f t="shared" si="2"/>
        <v>0</v>
      </c>
      <c r="K25" s="65">
        <f t="shared" si="3"/>
        <v>0</v>
      </c>
      <c r="L25" s="202">
        <f t="shared" si="6"/>
        <v>0</v>
      </c>
      <c r="M25" s="208"/>
      <c r="N25" s="66" t="e">
        <f t="shared" si="4"/>
        <v>#DIV/0!</v>
      </c>
    </row>
    <row r="26" spans="1:14" ht="20.149999999999999" customHeight="1" x14ac:dyDescent="0.35">
      <c r="A26" s="216">
        <v>38786</v>
      </c>
      <c r="B26" s="191" t="s">
        <v>155</v>
      </c>
      <c r="C26" s="61">
        <v>66</v>
      </c>
      <c r="D26" s="62">
        <v>78</v>
      </c>
      <c r="E26" s="62">
        <v>412</v>
      </c>
      <c r="F26" s="63">
        <v>923</v>
      </c>
      <c r="G26" s="67">
        <f t="shared" si="0"/>
        <v>1479</v>
      </c>
      <c r="H26" s="202">
        <f t="shared" si="5"/>
        <v>8.4968970991485052E-2</v>
      </c>
      <c r="I26" s="65">
        <f t="shared" si="1"/>
        <v>9.6153846153846145E-2</v>
      </c>
      <c r="J26" s="65">
        <f t="shared" si="2"/>
        <v>8.4648257725180809E-2</v>
      </c>
      <c r="K26" s="65">
        <f t="shared" si="3"/>
        <v>8.4283000949667605E-2</v>
      </c>
      <c r="L26" s="202">
        <f t="shared" si="6"/>
        <v>8.4801155910279327E-2</v>
      </c>
      <c r="M26" s="208">
        <v>155</v>
      </c>
      <c r="N26" s="66">
        <f t="shared" si="4"/>
        <v>0.9541935483870968</v>
      </c>
    </row>
    <row r="27" spans="1:14" ht="20.149999999999999" customHeight="1" x14ac:dyDescent="0.35">
      <c r="A27" s="217"/>
      <c r="B27" s="191" t="s">
        <v>151</v>
      </c>
      <c r="C27" s="61">
        <v>78</v>
      </c>
      <c r="D27" s="62">
        <v>60</v>
      </c>
      <c r="E27" s="62">
        <v>610</v>
      </c>
      <c r="F27" s="63">
        <v>989</v>
      </c>
      <c r="G27" s="67">
        <f t="shared" si="0"/>
        <v>1737</v>
      </c>
      <c r="H27" s="202">
        <f t="shared" si="5"/>
        <v>9.9761870399769068E-2</v>
      </c>
      <c r="I27" s="65">
        <f t="shared" si="1"/>
        <v>7.3964497041420108E-2</v>
      </c>
      <c r="J27" s="65">
        <f t="shared" si="2"/>
        <v>0.12532873109796186</v>
      </c>
      <c r="K27" s="65">
        <f t="shared" si="3"/>
        <v>9.030973774563518E-2</v>
      </c>
      <c r="L27" s="202">
        <f t="shared" si="6"/>
        <v>9.9594055318563357E-2</v>
      </c>
      <c r="M27" s="208">
        <v>180</v>
      </c>
      <c r="N27" s="66">
        <f t="shared" si="4"/>
        <v>0.96499999999999997</v>
      </c>
    </row>
    <row r="28" spans="1:14" ht="20.149999999999999" customHeight="1" x14ac:dyDescent="0.35">
      <c r="A28" s="217"/>
      <c r="B28" s="191" t="s">
        <v>156</v>
      </c>
      <c r="C28" s="61">
        <v>70</v>
      </c>
      <c r="D28" s="62">
        <v>67</v>
      </c>
      <c r="E28" s="62">
        <v>412</v>
      </c>
      <c r="F28" s="63">
        <v>654</v>
      </c>
      <c r="G28" s="67">
        <f t="shared" si="0"/>
        <v>1203</v>
      </c>
      <c r="H28" s="202">
        <f t="shared" si="5"/>
        <v>6.8131524510511368E-2</v>
      </c>
      <c r="I28" s="65">
        <f t="shared" si="1"/>
        <v>8.2593688362919124E-2</v>
      </c>
      <c r="J28" s="65">
        <f t="shared" si="2"/>
        <v>8.4648257725180809E-2</v>
      </c>
      <c r="K28" s="65">
        <f t="shared" si="3"/>
        <v>5.9719482796405869E-2</v>
      </c>
      <c r="L28" s="202">
        <f t="shared" si="6"/>
        <v>6.8976193752580142E-2</v>
      </c>
      <c r="M28" s="208">
        <v>121</v>
      </c>
      <c r="N28" s="66">
        <f t="shared" si="4"/>
        <v>0.9942148760330578</v>
      </c>
    </row>
    <row r="29" spans="1:14" ht="20.149999999999999" customHeight="1" x14ac:dyDescent="0.35">
      <c r="A29" s="193"/>
      <c r="B29" s="191"/>
      <c r="C29" s="68"/>
      <c r="D29" s="69"/>
      <c r="E29" s="69"/>
      <c r="F29" s="70"/>
      <c r="G29" s="67">
        <f t="shared" si="0"/>
        <v>0</v>
      </c>
      <c r="H29" s="202">
        <f t="shared" si="5"/>
        <v>0</v>
      </c>
      <c r="I29" s="65">
        <f t="shared" si="1"/>
        <v>0</v>
      </c>
      <c r="J29" s="65">
        <f t="shared" si="2"/>
        <v>0</v>
      </c>
      <c r="K29" s="65">
        <f t="shared" si="3"/>
        <v>0</v>
      </c>
      <c r="L29" s="202">
        <f t="shared" si="6"/>
        <v>0</v>
      </c>
      <c r="M29" s="208"/>
      <c r="N29" s="66" t="e">
        <f t="shared" si="4"/>
        <v>#DIV/0!</v>
      </c>
    </row>
    <row r="30" spans="1:14" ht="20.149999999999999" customHeight="1" x14ac:dyDescent="0.35">
      <c r="A30" s="193"/>
      <c r="B30" s="191"/>
      <c r="C30" s="68"/>
      <c r="D30" s="69"/>
      <c r="E30" s="69"/>
      <c r="F30" s="70"/>
      <c r="G30" s="67">
        <f t="shared" si="0"/>
        <v>0</v>
      </c>
      <c r="H30" s="202">
        <f t="shared" si="5"/>
        <v>0</v>
      </c>
      <c r="I30" s="65">
        <f t="shared" si="1"/>
        <v>0</v>
      </c>
      <c r="J30" s="65">
        <f t="shared" si="2"/>
        <v>0</v>
      </c>
      <c r="K30" s="65">
        <f t="shared" si="3"/>
        <v>0</v>
      </c>
      <c r="L30" s="202">
        <f t="shared" si="6"/>
        <v>0</v>
      </c>
      <c r="M30" s="208"/>
      <c r="N30" s="66" t="e">
        <f t="shared" si="4"/>
        <v>#DIV/0!</v>
      </c>
    </row>
    <row r="31" spans="1:14" ht="20.149999999999999" customHeight="1" x14ac:dyDescent="0.35">
      <c r="A31" s="214"/>
      <c r="B31" s="191"/>
      <c r="C31" s="68"/>
      <c r="D31" s="69"/>
      <c r="E31" s="69"/>
      <c r="F31" s="70"/>
      <c r="G31" s="67">
        <f t="shared" si="0"/>
        <v>0</v>
      </c>
      <c r="H31" s="202">
        <f t="shared" si="5"/>
        <v>0</v>
      </c>
      <c r="I31" s="65">
        <f t="shared" si="1"/>
        <v>0</v>
      </c>
      <c r="J31" s="65">
        <f t="shared" si="2"/>
        <v>0</v>
      </c>
      <c r="K31" s="65">
        <f t="shared" si="3"/>
        <v>0</v>
      </c>
      <c r="L31" s="202">
        <f t="shared" si="6"/>
        <v>0</v>
      </c>
      <c r="M31" s="208"/>
      <c r="N31" s="66" t="e">
        <f t="shared" si="4"/>
        <v>#DIV/0!</v>
      </c>
    </row>
    <row r="32" spans="1:14" ht="20.149999999999999" customHeight="1" x14ac:dyDescent="0.35">
      <c r="A32" s="216"/>
      <c r="B32" s="191"/>
      <c r="C32" s="68"/>
      <c r="D32" s="69"/>
      <c r="E32" s="69"/>
      <c r="F32" s="70"/>
      <c r="G32" s="67">
        <f t="shared" si="0"/>
        <v>0</v>
      </c>
      <c r="H32" s="202">
        <f t="shared" si="5"/>
        <v>0</v>
      </c>
      <c r="I32" s="65">
        <f t="shared" si="1"/>
        <v>0</v>
      </c>
      <c r="J32" s="65">
        <f t="shared" si="2"/>
        <v>0</v>
      </c>
      <c r="K32" s="65">
        <f t="shared" si="3"/>
        <v>0</v>
      </c>
      <c r="L32" s="202">
        <f t="shared" si="6"/>
        <v>0</v>
      </c>
      <c r="M32" s="208"/>
      <c r="N32" s="66" t="e">
        <f t="shared" si="4"/>
        <v>#DIV/0!</v>
      </c>
    </row>
    <row r="33" spans="1:14" ht="20.149999999999999" customHeight="1" x14ac:dyDescent="0.35">
      <c r="A33" s="193"/>
      <c r="B33" s="191"/>
      <c r="C33" s="68"/>
      <c r="D33" s="69"/>
      <c r="E33" s="69"/>
      <c r="F33" s="70"/>
      <c r="G33" s="67">
        <f t="shared" si="0"/>
        <v>0</v>
      </c>
      <c r="H33" s="202">
        <f t="shared" si="5"/>
        <v>0</v>
      </c>
      <c r="I33" s="65">
        <f t="shared" si="1"/>
        <v>0</v>
      </c>
      <c r="J33" s="65">
        <f t="shared" si="2"/>
        <v>0</v>
      </c>
      <c r="K33" s="65">
        <f t="shared" si="3"/>
        <v>0</v>
      </c>
      <c r="L33" s="202">
        <f t="shared" si="6"/>
        <v>0</v>
      </c>
      <c r="M33" s="208"/>
      <c r="N33" s="66" t="e">
        <f t="shared" si="4"/>
        <v>#DIV/0!</v>
      </c>
    </row>
    <row r="34" spans="1:14" ht="20.149999999999999" customHeight="1" x14ac:dyDescent="0.35">
      <c r="A34" s="193"/>
      <c r="B34" s="191"/>
      <c r="C34" s="68"/>
      <c r="D34" s="69"/>
      <c r="E34" s="69"/>
      <c r="F34" s="70"/>
      <c r="G34" s="67">
        <f t="shared" si="0"/>
        <v>0</v>
      </c>
      <c r="H34" s="202">
        <f t="shared" si="5"/>
        <v>0</v>
      </c>
      <c r="I34" s="65">
        <f t="shared" si="1"/>
        <v>0</v>
      </c>
      <c r="J34" s="65">
        <f t="shared" si="2"/>
        <v>0</v>
      </c>
      <c r="K34" s="65">
        <f t="shared" si="3"/>
        <v>0</v>
      </c>
      <c r="L34" s="202">
        <f t="shared" si="6"/>
        <v>0</v>
      </c>
      <c r="M34" s="208"/>
      <c r="N34" s="66" t="e">
        <f t="shared" si="4"/>
        <v>#DIV/0!</v>
      </c>
    </row>
    <row r="35" spans="1:14" ht="20.149999999999999" customHeight="1" x14ac:dyDescent="0.35">
      <c r="A35" s="193"/>
      <c r="B35" s="191"/>
      <c r="C35" s="68"/>
      <c r="D35" s="69"/>
      <c r="E35" s="69"/>
      <c r="F35" s="70"/>
      <c r="G35" s="67">
        <f t="shared" si="0"/>
        <v>0</v>
      </c>
      <c r="H35" s="202">
        <f t="shared" si="5"/>
        <v>0</v>
      </c>
      <c r="I35" s="65">
        <f t="shared" si="1"/>
        <v>0</v>
      </c>
      <c r="J35" s="65">
        <f t="shared" si="2"/>
        <v>0</v>
      </c>
      <c r="K35" s="65">
        <f t="shared" si="3"/>
        <v>0</v>
      </c>
      <c r="L35" s="202">
        <f t="shared" si="6"/>
        <v>0</v>
      </c>
      <c r="M35" s="208"/>
      <c r="N35" s="66" t="e">
        <f t="shared" si="4"/>
        <v>#DIV/0!</v>
      </c>
    </row>
    <row r="36" spans="1:14" ht="20.149999999999999" customHeight="1" x14ac:dyDescent="0.35">
      <c r="A36" s="216"/>
      <c r="B36" s="191"/>
      <c r="C36" s="68"/>
      <c r="D36" s="69"/>
      <c r="E36" s="69"/>
      <c r="F36" s="70"/>
      <c r="G36" s="67">
        <f t="shared" si="0"/>
        <v>0</v>
      </c>
      <c r="H36" s="202">
        <f t="shared" si="5"/>
        <v>0</v>
      </c>
      <c r="I36" s="65">
        <f t="shared" si="1"/>
        <v>0</v>
      </c>
      <c r="J36" s="65">
        <f t="shared" si="2"/>
        <v>0</v>
      </c>
      <c r="K36" s="65">
        <f t="shared" si="3"/>
        <v>0</v>
      </c>
      <c r="L36" s="202">
        <f t="shared" si="6"/>
        <v>0</v>
      </c>
      <c r="M36" s="208"/>
      <c r="N36" s="66" t="e">
        <f t="shared" si="4"/>
        <v>#DIV/0!</v>
      </c>
    </row>
    <row r="37" spans="1:14" ht="20.149999999999999" customHeight="1" x14ac:dyDescent="0.35">
      <c r="A37" s="216"/>
      <c r="B37" s="191"/>
      <c r="C37" s="68"/>
      <c r="D37" s="69"/>
      <c r="E37" s="69"/>
      <c r="F37" s="70"/>
      <c r="G37" s="67">
        <f t="shared" si="0"/>
        <v>0</v>
      </c>
      <c r="H37" s="202">
        <f t="shared" si="5"/>
        <v>0</v>
      </c>
      <c r="I37" s="65">
        <f t="shared" si="1"/>
        <v>0</v>
      </c>
      <c r="J37" s="65">
        <f t="shared" si="2"/>
        <v>0</v>
      </c>
      <c r="K37" s="65">
        <f t="shared" si="3"/>
        <v>0</v>
      </c>
      <c r="L37" s="202">
        <f t="shared" si="6"/>
        <v>0</v>
      </c>
      <c r="M37" s="208"/>
      <c r="N37" s="66" t="e">
        <f t="shared" si="4"/>
        <v>#DIV/0!</v>
      </c>
    </row>
    <row r="38" spans="1:14" ht="20.149999999999999" customHeight="1" x14ac:dyDescent="0.35">
      <c r="A38" s="193"/>
      <c r="B38" s="191"/>
      <c r="C38" s="68"/>
      <c r="D38" s="69"/>
      <c r="E38" s="69"/>
      <c r="F38" s="70"/>
      <c r="G38" s="67">
        <f t="shared" si="0"/>
        <v>0</v>
      </c>
      <c r="H38" s="202">
        <f t="shared" si="5"/>
        <v>0</v>
      </c>
      <c r="I38" s="65">
        <f t="shared" si="1"/>
        <v>0</v>
      </c>
      <c r="J38" s="65">
        <f t="shared" si="2"/>
        <v>0</v>
      </c>
      <c r="K38" s="65">
        <f t="shared" si="3"/>
        <v>0</v>
      </c>
      <c r="L38" s="202">
        <f t="shared" si="6"/>
        <v>0</v>
      </c>
      <c r="M38" s="208"/>
      <c r="N38" s="66" t="e">
        <f t="shared" si="4"/>
        <v>#DIV/0!</v>
      </c>
    </row>
    <row r="39" spans="1:14" ht="20.149999999999999" customHeight="1" x14ac:dyDescent="0.35">
      <c r="A39" s="193"/>
      <c r="B39" s="191"/>
      <c r="C39" s="68"/>
      <c r="D39" s="69"/>
      <c r="E39" s="69"/>
      <c r="F39" s="70"/>
      <c r="G39" s="67">
        <f t="shared" si="0"/>
        <v>0</v>
      </c>
      <c r="H39" s="202">
        <f t="shared" si="5"/>
        <v>0</v>
      </c>
      <c r="I39" s="65">
        <f t="shared" si="1"/>
        <v>0</v>
      </c>
      <c r="J39" s="65">
        <f t="shared" si="2"/>
        <v>0</v>
      </c>
      <c r="K39" s="65">
        <f t="shared" si="3"/>
        <v>0</v>
      </c>
      <c r="L39" s="202">
        <f t="shared" si="6"/>
        <v>0</v>
      </c>
      <c r="M39" s="208"/>
      <c r="N39" s="66" t="e">
        <f t="shared" si="4"/>
        <v>#DIV/0!</v>
      </c>
    </row>
    <row r="40" spans="1:14" ht="20.149999999999999" customHeight="1" x14ac:dyDescent="0.35">
      <c r="A40" s="193"/>
      <c r="B40" s="191"/>
      <c r="C40" s="68"/>
      <c r="D40" s="69"/>
      <c r="E40" s="69"/>
      <c r="F40" s="70"/>
      <c r="G40" s="67">
        <f t="shared" si="0"/>
        <v>0</v>
      </c>
      <c r="H40" s="202">
        <f t="shared" si="5"/>
        <v>0</v>
      </c>
      <c r="I40" s="65">
        <f t="shared" si="1"/>
        <v>0</v>
      </c>
      <c r="J40" s="65">
        <f t="shared" si="2"/>
        <v>0</v>
      </c>
      <c r="K40" s="65">
        <f t="shared" si="3"/>
        <v>0</v>
      </c>
      <c r="L40" s="202">
        <f t="shared" si="6"/>
        <v>0</v>
      </c>
      <c r="M40" s="208"/>
      <c r="N40" s="66" t="e">
        <f t="shared" si="4"/>
        <v>#DIV/0!</v>
      </c>
    </row>
    <row r="41" spans="1:14" ht="20.149999999999999" customHeight="1" x14ac:dyDescent="0.35">
      <c r="A41" s="193"/>
      <c r="B41" s="191"/>
      <c r="C41" s="68"/>
      <c r="D41" s="69"/>
      <c r="E41" s="69"/>
      <c r="F41" s="70"/>
      <c r="G41" s="67">
        <f t="shared" si="0"/>
        <v>0</v>
      </c>
      <c r="H41" s="202">
        <f t="shared" si="5"/>
        <v>0</v>
      </c>
      <c r="I41" s="65">
        <f t="shared" si="1"/>
        <v>0</v>
      </c>
      <c r="J41" s="65">
        <f t="shared" si="2"/>
        <v>0</v>
      </c>
      <c r="K41" s="65">
        <f t="shared" si="3"/>
        <v>0</v>
      </c>
      <c r="L41" s="202">
        <f t="shared" si="6"/>
        <v>0</v>
      </c>
      <c r="M41" s="208"/>
      <c r="N41" s="66" t="e">
        <f t="shared" si="4"/>
        <v>#DIV/0!</v>
      </c>
    </row>
    <row r="42" spans="1:14" ht="20.149999999999999" customHeight="1" x14ac:dyDescent="0.35">
      <c r="A42" s="193"/>
      <c r="B42" s="191"/>
      <c r="C42" s="68"/>
      <c r="D42" s="69"/>
      <c r="E42" s="69"/>
      <c r="F42" s="70"/>
      <c r="G42" s="67">
        <f t="shared" si="0"/>
        <v>0</v>
      </c>
      <c r="H42" s="202">
        <f t="shared" si="5"/>
        <v>0</v>
      </c>
      <c r="I42" s="65">
        <f t="shared" si="1"/>
        <v>0</v>
      </c>
      <c r="J42" s="65">
        <f t="shared" si="2"/>
        <v>0</v>
      </c>
      <c r="K42" s="65">
        <f t="shared" si="3"/>
        <v>0</v>
      </c>
      <c r="L42" s="202">
        <f t="shared" si="6"/>
        <v>0</v>
      </c>
      <c r="M42" s="208"/>
      <c r="N42" s="66" t="e">
        <f t="shared" si="4"/>
        <v>#DIV/0!</v>
      </c>
    </row>
    <row r="43" spans="1:14" ht="20.149999999999999" customHeight="1" x14ac:dyDescent="0.35">
      <c r="A43" s="216"/>
      <c r="B43" s="191"/>
      <c r="C43" s="68"/>
      <c r="D43" s="69"/>
      <c r="E43" s="69"/>
      <c r="F43" s="70"/>
      <c r="G43" s="67">
        <f t="shared" si="0"/>
        <v>0</v>
      </c>
      <c r="H43" s="202">
        <f t="shared" si="5"/>
        <v>0</v>
      </c>
      <c r="I43" s="65">
        <f t="shared" si="1"/>
        <v>0</v>
      </c>
      <c r="J43" s="65">
        <f t="shared" si="2"/>
        <v>0</v>
      </c>
      <c r="K43" s="65">
        <f t="shared" si="3"/>
        <v>0</v>
      </c>
      <c r="L43" s="202">
        <f t="shared" si="6"/>
        <v>0</v>
      </c>
      <c r="M43" s="208"/>
      <c r="N43" s="66" t="e">
        <f t="shared" si="4"/>
        <v>#DIV/0!</v>
      </c>
    </row>
    <row r="44" spans="1:14" ht="20.149999999999999" customHeight="1" x14ac:dyDescent="0.35">
      <c r="A44" s="193"/>
      <c r="B44" s="191"/>
      <c r="C44" s="68"/>
      <c r="D44" s="69"/>
      <c r="E44" s="69"/>
      <c r="F44" s="70"/>
      <c r="G44" s="67">
        <f t="shared" si="0"/>
        <v>0</v>
      </c>
      <c r="H44" s="202">
        <f t="shared" si="5"/>
        <v>0</v>
      </c>
      <c r="I44" s="65">
        <f t="shared" si="1"/>
        <v>0</v>
      </c>
      <c r="J44" s="65">
        <f t="shared" si="2"/>
        <v>0</v>
      </c>
      <c r="K44" s="65">
        <f t="shared" si="3"/>
        <v>0</v>
      </c>
      <c r="L44" s="202">
        <f t="shared" si="6"/>
        <v>0</v>
      </c>
      <c r="M44" s="208"/>
      <c r="N44" s="66" t="e">
        <f t="shared" si="4"/>
        <v>#DIV/0!</v>
      </c>
    </row>
    <row r="45" spans="1:14" ht="20.149999999999999" customHeight="1" x14ac:dyDescent="0.35">
      <c r="A45" s="193"/>
      <c r="B45" s="191"/>
      <c r="C45" s="68"/>
      <c r="D45" s="69"/>
      <c r="E45" s="69"/>
      <c r="F45" s="70"/>
      <c r="G45" s="67">
        <f t="shared" si="0"/>
        <v>0</v>
      </c>
      <c r="H45" s="202">
        <f t="shared" si="5"/>
        <v>0</v>
      </c>
      <c r="I45" s="65">
        <f t="shared" si="1"/>
        <v>0</v>
      </c>
      <c r="J45" s="65">
        <f t="shared" si="2"/>
        <v>0</v>
      </c>
      <c r="K45" s="65">
        <f t="shared" si="3"/>
        <v>0</v>
      </c>
      <c r="L45" s="202">
        <f t="shared" si="6"/>
        <v>0</v>
      </c>
      <c r="M45" s="208"/>
      <c r="N45" s="66" t="e">
        <f t="shared" si="4"/>
        <v>#DIV/0!</v>
      </c>
    </row>
    <row r="46" spans="1:14" ht="20.149999999999999" customHeight="1" x14ac:dyDescent="0.35">
      <c r="A46" s="193"/>
      <c r="B46" s="191"/>
      <c r="C46" s="68"/>
      <c r="D46" s="69"/>
      <c r="E46" s="69"/>
      <c r="F46" s="70"/>
      <c r="G46" s="67">
        <f t="shared" si="0"/>
        <v>0</v>
      </c>
      <c r="H46" s="202">
        <f t="shared" si="5"/>
        <v>0</v>
      </c>
      <c r="I46" s="65">
        <f t="shared" si="1"/>
        <v>0</v>
      </c>
      <c r="J46" s="65">
        <f t="shared" si="2"/>
        <v>0</v>
      </c>
      <c r="K46" s="65">
        <f t="shared" si="3"/>
        <v>0</v>
      </c>
      <c r="L46" s="202">
        <f t="shared" si="6"/>
        <v>0</v>
      </c>
      <c r="M46" s="208"/>
      <c r="N46" s="66" t="e">
        <f t="shared" si="4"/>
        <v>#DIV/0!</v>
      </c>
    </row>
    <row r="47" spans="1:14" ht="20.149999999999999" customHeight="1" x14ac:dyDescent="0.35">
      <c r="A47" s="193"/>
      <c r="B47" s="191"/>
      <c r="C47" s="68"/>
      <c r="D47" s="69"/>
      <c r="E47" s="69"/>
      <c r="F47" s="70"/>
      <c r="G47" s="67">
        <f t="shared" si="0"/>
        <v>0</v>
      </c>
      <c r="H47" s="202">
        <f t="shared" si="5"/>
        <v>0</v>
      </c>
      <c r="I47" s="65">
        <f t="shared" si="1"/>
        <v>0</v>
      </c>
      <c r="J47" s="65">
        <f t="shared" si="2"/>
        <v>0</v>
      </c>
      <c r="K47" s="65">
        <f t="shared" si="3"/>
        <v>0</v>
      </c>
      <c r="L47" s="202">
        <f t="shared" si="6"/>
        <v>0</v>
      </c>
      <c r="M47" s="208"/>
      <c r="N47" s="66" t="e">
        <f t="shared" si="4"/>
        <v>#DIV/0!</v>
      </c>
    </row>
    <row r="48" spans="1:14" ht="20.149999999999999" customHeight="1" x14ac:dyDescent="0.35">
      <c r="A48" s="193"/>
      <c r="B48" s="191"/>
      <c r="C48" s="68"/>
      <c r="D48" s="69"/>
      <c r="E48" s="69"/>
      <c r="F48" s="70"/>
      <c r="G48" s="67">
        <f t="shared" si="0"/>
        <v>0</v>
      </c>
      <c r="H48" s="202">
        <f t="shared" si="5"/>
        <v>0</v>
      </c>
      <c r="I48" s="65">
        <f t="shared" si="1"/>
        <v>0</v>
      </c>
      <c r="J48" s="65">
        <f t="shared" si="2"/>
        <v>0</v>
      </c>
      <c r="K48" s="65">
        <f t="shared" si="3"/>
        <v>0</v>
      </c>
      <c r="L48" s="202">
        <f t="shared" si="6"/>
        <v>0</v>
      </c>
      <c r="M48" s="208"/>
      <c r="N48" s="66" t="e">
        <f t="shared" si="4"/>
        <v>#DIV/0!</v>
      </c>
    </row>
    <row r="49" spans="1:14" ht="20.149999999999999" customHeight="1" x14ac:dyDescent="0.35">
      <c r="A49" s="193"/>
      <c r="B49" s="191"/>
      <c r="C49" s="68"/>
      <c r="D49" s="69"/>
      <c r="E49" s="69"/>
      <c r="F49" s="70"/>
      <c r="G49" s="67">
        <f t="shared" si="0"/>
        <v>0</v>
      </c>
      <c r="H49" s="202">
        <f t="shared" si="5"/>
        <v>0</v>
      </c>
      <c r="I49" s="65">
        <f t="shared" si="1"/>
        <v>0</v>
      </c>
      <c r="J49" s="65">
        <f t="shared" si="2"/>
        <v>0</v>
      </c>
      <c r="K49" s="65">
        <f t="shared" si="3"/>
        <v>0</v>
      </c>
      <c r="L49" s="202">
        <f t="shared" si="6"/>
        <v>0</v>
      </c>
      <c r="M49" s="208"/>
      <c r="N49" s="66" t="e">
        <f t="shared" si="4"/>
        <v>#DIV/0!</v>
      </c>
    </row>
    <row r="50" spans="1:14" ht="20.149999999999999" customHeight="1" x14ac:dyDescent="0.35">
      <c r="A50" s="216"/>
      <c r="B50" s="191"/>
      <c r="C50" s="61"/>
      <c r="D50" s="62"/>
      <c r="E50" s="62"/>
      <c r="F50" s="63"/>
      <c r="G50" s="67">
        <f t="shared" si="0"/>
        <v>0</v>
      </c>
      <c r="H50" s="202">
        <f t="shared" si="5"/>
        <v>0</v>
      </c>
      <c r="I50" s="65">
        <f t="shared" si="1"/>
        <v>0</v>
      </c>
      <c r="J50" s="65">
        <f t="shared" si="2"/>
        <v>0</v>
      </c>
      <c r="K50" s="65">
        <f t="shared" si="3"/>
        <v>0</v>
      </c>
      <c r="L50" s="202">
        <f t="shared" si="6"/>
        <v>0</v>
      </c>
      <c r="M50" s="208"/>
      <c r="N50" s="66" t="e">
        <f t="shared" si="4"/>
        <v>#DIV/0!</v>
      </c>
    </row>
    <row r="51" spans="1:14" ht="20.149999999999999" customHeight="1" x14ac:dyDescent="0.35">
      <c r="A51" s="193"/>
      <c r="B51" s="191"/>
      <c r="C51" s="61"/>
      <c r="D51" s="62"/>
      <c r="E51" s="62"/>
      <c r="F51" s="63"/>
      <c r="G51" s="67">
        <f t="shared" si="0"/>
        <v>0</v>
      </c>
      <c r="H51" s="202">
        <f t="shared" si="5"/>
        <v>0</v>
      </c>
      <c r="I51" s="65">
        <f t="shared" si="1"/>
        <v>0</v>
      </c>
      <c r="J51" s="65">
        <f t="shared" si="2"/>
        <v>0</v>
      </c>
      <c r="K51" s="65">
        <f t="shared" si="3"/>
        <v>0</v>
      </c>
      <c r="L51" s="202">
        <f t="shared" si="6"/>
        <v>0</v>
      </c>
      <c r="M51" s="208"/>
      <c r="N51" s="66" t="e">
        <f t="shared" si="4"/>
        <v>#DIV/0!</v>
      </c>
    </row>
    <row r="52" spans="1:14" ht="20.149999999999999" customHeight="1" x14ac:dyDescent="0.35">
      <c r="A52" s="193"/>
      <c r="B52" s="191"/>
      <c r="C52" s="61"/>
      <c r="D52" s="62"/>
      <c r="E52" s="62"/>
      <c r="F52" s="63"/>
      <c r="G52" s="67">
        <f t="shared" si="0"/>
        <v>0</v>
      </c>
      <c r="H52" s="202">
        <f t="shared" si="5"/>
        <v>0</v>
      </c>
      <c r="I52" s="65">
        <f t="shared" si="1"/>
        <v>0</v>
      </c>
      <c r="J52" s="65">
        <f t="shared" si="2"/>
        <v>0</v>
      </c>
      <c r="K52" s="65">
        <f t="shared" si="3"/>
        <v>0</v>
      </c>
      <c r="L52" s="202">
        <f t="shared" si="6"/>
        <v>0</v>
      </c>
      <c r="M52" s="208"/>
      <c r="N52" s="66" t="e">
        <f t="shared" si="4"/>
        <v>#DIV/0!</v>
      </c>
    </row>
    <row r="53" spans="1:14" ht="20.149999999999999" customHeight="1" x14ac:dyDescent="0.35">
      <c r="A53" s="193"/>
      <c r="B53" s="191"/>
      <c r="C53" s="61"/>
      <c r="D53" s="62"/>
      <c r="E53" s="62"/>
      <c r="F53" s="63"/>
      <c r="G53" s="67">
        <f t="shared" si="0"/>
        <v>0</v>
      </c>
      <c r="H53" s="202">
        <f t="shared" si="5"/>
        <v>0</v>
      </c>
      <c r="I53" s="65">
        <f t="shared" si="1"/>
        <v>0</v>
      </c>
      <c r="J53" s="65">
        <f t="shared" si="2"/>
        <v>0</v>
      </c>
      <c r="K53" s="65">
        <f t="shared" si="3"/>
        <v>0</v>
      </c>
      <c r="L53" s="202">
        <f t="shared" si="6"/>
        <v>0</v>
      </c>
      <c r="M53" s="208"/>
      <c r="N53" s="66" t="e">
        <f t="shared" si="4"/>
        <v>#DIV/0!</v>
      </c>
    </row>
    <row r="54" spans="1:14" ht="20.149999999999999" customHeight="1" x14ac:dyDescent="0.35">
      <c r="A54" s="193"/>
      <c r="B54" s="191"/>
      <c r="C54" s="61"/>
      <c r="D54" s="62"/>
      <c r="E54" s="62"/>
      <c r="F54" s="63"/>
      <c r="G54" s="67">
        <f t="shared" si="0"/>
        <v>0</v>
      </c>
      <c r="H54" s="202">
        <f t="shared" si="5"/>
        <v>0</v>
      </c>
      <c r="I54" s="65">
        <f t="shared" si="1"/>
        <v>0</v>
      </c>
      <c r="J54" s="65">
        <f t="shared" si="2"/>
        <v>0</v>
      </c>
      <c r="K54" s="65">
        <f t="shared" si="3"/>
        <v>0</v>
      </c>
      <c r="L54" s="202">
        <f t="shared" si="6"/>
        <v>0</v>
      </c>
      <c r="M54" s="208"/>
      <c r="N54" s="66" t="e">
        <f t="shared" si="4"/>
        <v>#DIV/0!</v>
      </c>
    </row>
    <row r="55" spans="1:14" ht="20.149999999999999" customHeight="1" x14ac:dyDescent="0.35">
      <c r="A55" s="193"/>
      <c r="B55" s="191"/>
      <c r="C55" s="61"/>
      <c r="D55" s="62"/>
      <c r="E55" s="62"/>
      <c r="F55" s="63"/>
      <c r="G55" s="67">
        <f t="shared" si="0"/>
        <v>0</v>
      </c>
      <c r="H55" s="202">
        <f t="shared" si="5"/>
        <v>0</v>
      </c>
      <c r="I55" s="65">
        <f t="shared" si="1"/>
        <v>0</v>
      </c>
      <c r="J55" s="65">
        <f t="shared" si="2"/>
        <v>0</v>
      </c>
      <c r="K55" s="65">
        <f t="shared" si="3"/>
        <v>0</v>
      </c>
      <c r="L55" s="202">
        <f t="shared" si="6"/>
        <v>0</v>
      </c>
      <c r="M55" s="208"/>
      <c r="N55" s="66" t="e">
        <f t="shared" si="4"/>
        <v>#DIV/0!</v>
      </c>
    </row>
    <row r="56" spans="1:14" ht="20.149999999999999" customHeight="1" x14ac:dyDescent="0.35">
      <c r="A56" s="193"/>
      <c r="B56" s="191"/>
      <c r="C56" s="61"/>
      <c r="D56" s="62"/>
      <c r="E56" s="62"/>
      <c r="F56" s="63"/>
      <c r="G56" s="67">
        <f t="shared" si="0"/>
        <v>0</v>
      </c>
      <c r="H56" s="202">
        <f t="shared" si="5"/>
        <v>0</v>
      </c>
      <c r="I56" s="65">
        <f t="shared" si="1"/>
        <v>0</v>
      </c>
      <c r="J56" s="65">
        <f t="shared" si="2"/>
        <v>0</v>
      </c>
      <c r="K56" s="65">
        <f t="shared" si="3"/>
        <v>0</v>
      </c>
      <c r="L56" s="202">
        <f t="shared" si="6"/>
        <v>0</v>
      </c>
      <c r="M56" s="208"/>
      <c r="N56" s="66" t="e">
        <f t="shared" si="4"/>
        <v>#DIV/0!</v>
      </c>
    </row>
    <row r="57" spans="1:14" ht="20.149999999999999" customHeight="1" x14ac:dyDescent="0.35">
      <c r="A57" s="193"/>
      <c r="B57" s="191"/>
      <c r="C57" s="61"/>
      <c r="D57" s="62"/>
      <c r="E57" s="62"/>
      <c r="F57" s="63"/>
      <c r="G57" s="67">
        <f t="shared" si="0"/>
        <v>0</v>
      </c>
      <c r="H57" s="202">
        <f t="shared" si="5"/>
        <v>0</v>
      </c>
      <c r="I57" s="65">
        <f t="shared" si="1"/>
        <v>0</v>
      </c>
      <c r="J57" s="65">
        <f t="shared" si="2"/>
        <v>0</v>
      </c>
      <c r="K57" s="65">
        <f t="shared" si="3"/>
        <v>0</v>
      </c>
      <c r="L57" s="202">
        <f t="shared" si="6"/>
        <v>0</v>
      </c>
      <c r="M57" s="208"/>
      <c r="N57" s="66" t="e">
        <f t="shared" si="4"/>
        <v>#DIV/0!</v>
      </c>
    </row>
    <row r="58" spans="1:14" ht="20.149999999999999" customHeight="1" x14ac:dyDescent="0.35">
      <c r="A58" s="193"/>
      <c r="B58" s="191"/>
      <c r="C58" s="61"/>
      <c r="D58" s="62"/>
      <c r="E58" s="62"/>
      <c r="F58" s="63"/>
      <c r="G58" s="67">
        <f t="shared" si="0"/>
        <v>0</v>
      </c>
      <c r="H58" s="202">
        <f t="shared" si="5"/>
        <v>0</v>
      </c>
      <c r="I58" s="65">
        <f t="shared" si="1"/>
        <v>0</v>
      </c>
      <c r="J58" s="65">
        <f t="shared" si="2"/>
        <v>0</v>
      </c>
      <c r="K58" s="65">
        <f t="shared" si="3"/>
        <v>0</v>
      </c>
      <c r="L58" s="202">
        <f t="shared" si="6"/>
        <v>0</v>
      </c>
      <c r="M58" s="208"/>
      <c r="N58" s="66" t="e">
        <f t="shared" si="4"/>
        <v>#DIV/0!</v>
      </c>
    </row>
    <row r="59" spans="1:14" ht="20.149999999999999" customHeight="1" x14ac:dyDescent="0.35">
      <c r="A59" s="193"/>
      <c r="B59" s="191"/>
      <c r="C59" s="61"/>
      <c r="D59" s="62"/>
      <c r="E59" s="62"/>
      <c r="F59" s="63"/>
      <c r="G59" s="67">
        <f t="shared" si="0"/>
        <v>0</v>
      </c>
      <c r="H59" s="202">
        <f t="shared" si="5"/>
        <v>0</v>
      </c>
      <c r="I59" s="65">
        <f t="shared" si="1"/>
        <v>0</v>
      </c>
      <c r="J59" s="65">
        <f t="shared" si="2"/>
        <v>0</v>
      </c>
      <c r="K59" s="65">
        <f t="shared" si="3"/>
        <v>0</v>
      </c>
      <c r="L59" s="202">
        <f t="shared" si="6"/>
        <v>0</v>
      </c>
      <c r="M59" s="208"/>
      <c r="N59" s="66" t="e">
        <f t="shared" si="4"/>
        <v>#DIV/0!</v>
      </c>
    </row>
    <row r="60" spans="1:14" ht="20.149999999999999" customHeight="1" thickBot="1" x14ac:dyDescent="0.4">
      <c r="A60" s="194"/>
      <c r="B60" s="192"/>
      <c r="C60" s="71"/>
      <c r="D60" s="72"/>
      <c r="E60" s="72"/>
      <c r="F60" s="73"/>
      <c r="G60" s="67">
        <f t="shared" si="0"/>
        <v>0</v>
      </c>
      <c r="H60" s="202">
        <f t="shared" si="5"/>
        <v>0</v>
      </c>
      <c r="I60" s="74">
        <f t="shared" si="1"/>
        <v>0</v>
      </c>
      <c r="J60" s="65">
        <f t="shared" si="2"/>
        <v>0</v>
      </c>
      <c r="K60" s="65">
        <f t="shared" si="3"/>
        <v>0</v>
      </c>
      <c r="L60" s="202">
        <f t="shared" si="6"/>
        <v>0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642</v>
      </c>
      <c r="D61" s="76">
        <f>SUM(D13:D60)</f>
        <v>674</v>
      </c>
      <c r="E61" s="76">
        <f>SUM(E13:E60)</f>
        <v>4188</v>
      </c>
      <c r="F61" s="77">
        <f>SUM(F13:F60)</f>
        <v>7450</v>
      </c>
      <c r="G61" s="78">
        <f>SUM(G13:G60)</f>
        <v>12954</v>
      </c>
      <c r="H61" s="202">
        <f t="shared" ref="H61" si="7">(D61+E61+F61)/($C$12-E61)</f>
        <v>0.92901122781600853</v>
      </c>
      <c r="I61" s="79">
        <f>SUM(D61/F12)</f>
        <v>0.8308678500986193</v>
      </c>
      <c r="J61" s="79">
        <f>SUM(E61/G12)</f>
        <v>0.86045364891518739</v>
      </c>
      <c r="K61" s="79">
        <f>SUM(F61/H12)</f>
        <v>0.6802907443933085</v>
      </c>
      <c r="L61" s="80">
        <f>G61/(C12+E12)</f>
        <v>0.70973044049967116</v>
      </c>
      <c r="M61" s="81">
        <f>SUM(M13:M60)</f>
        <v>1362</v>
      </c>
      <c r="N61" s="80">
        <f t="shared" si="4"/>
        <v>0.9511013215859031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13620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>
        <f>SUM(C68/C69)</f>
        <v>380.02499999999998</v>
      </c>
    </row>
    <row r="68" spans="1:14" ht="18.5" x14ac:dyDescent="0.45">
      <c r="A68" s="446" t="s">
        <v>76</v>
      </c>
      <c r="B68" s="446"/>
      <c r="C68" s="459">
        <v>15201</v>
      </c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>
        <f>SUM(C68-G61)/C68</f>
        <v>0.14781922241957765</v>
      </c>
    </row>
    <row r="69" spans="1:14" ht="18.5" x14ac:dyDescent="0.45">
      <c r="A69" s="446" t="s">
        <v>120</v>
      </c>
      <c r="B69" s="446"/>
      <c r="C69" s="460">
        <v>40</v>
      </c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>
        <f>SUM(C70/M61)</f>
        <v>0.10499265785609398</v>
      </c>
    </row>
    <row r="70" spans="1:14" ht="18.5" x14ac:dyDescent="0.45">
      <c r="A70" s="446" t="s">
        <v>121</v>
      </c>
      <c r="B70" s="446"/>
      <c r="C70" s="459">
        <v>143</v>
      </c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>
        <f>N61</f>
        <v>0.9511013215859031</v>
      </c>
    </row>
    <row r="71" spans="1:14" ht="15.5" x14ac:dyDescent="0.35">
      <c r="A71" s="446" t="s">
        <v>122</v>
      </c>
      <c r="B71" s="446"/>
      <c r="C71" s="460">
        <v>147</v>
      </c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 t="s">
        <v>166</v>
      </c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4N+fxdvOXNIJVkwS8mGvVcRt1yzZuEbAseY7CGbGEcdeFZF9zjvLbq0C1uJcs2ZtBqPEYuxFnF9BECFTJKX70Q==" saltValue="GD1ZHVmXgohwCdNhpwAtyQ==" spinCount="100000" sheet="1" objects="1" scenarios="1" selectLockedCells="1" selectUnlockedCell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66"/>
  <sheetViews>
    <sheetView topLeftCell="A60" zoomScale="75" zoomScaleNormal="75" workbookViewId="0">
      <selection activeCell="O15" sqref="O15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 t="s">
        <v>167</v>
      </c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 t="s">
        <v>168</v>
      </c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>
        <v>2000</v>
      </c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89" t="str">
        <f>C6</f>
        <v>6 mois -  …</v>
      </c>
      <c r="D10" s="490"/>
      <c r="E10" s="189" t="s">
        <v>48</v>
      </c>
      <c r="F10" s="182" t="s">
        <v>49</v>
      </c>
      <c r="G10" s="182" t="s">
        <v>50</v>
      </c>
      <c r="H10" s="251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0.16999999999999998</v>
      </c>
      <c r="D11" s="474"/>
      <c r="E11" s="50">
        <v>0.01</v>
      </c>
      <c r="F11" s="51">
        <v>0.01</v>
      </c>
      <c r="G11" s="51">
        <v>0.15</v>
      </c>
      <c r="H11" s="52"/>
      <c r="I11" s="49"/>
      <c r="J11" s="21" t="s">
        <v>140</v>
      </c>
      <c r="K11" s="49"/>
      <c r="L11" s="49"/>
      <c r="M11" s="49"/>
      <c r="N11" s="53">
        <v>10</v>
      </c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339.99999999999994</v>
      </c>
      <c r="D12" s="388"/>
      <c r="E12" s="54">
        <f>$C$8*E11</f>
        <v>20</v>
      </c>
      <c r="F12" s="55">
        <f>$C$8*F11</f>
        <v>20</v>
      </c>
      <c r="G12" s="55">
        <f>$C$8*G11</f>
        <v>300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47" t="s">
        <v>51</v>
      </c>
      <c r="G15" s="463"/>
      <c r="H15" s="248" t="s">
        <v>147</v>
      </c>
      <c r="I15" s="223" t="s">
        <v>49</v>
      </c>
      <c r="J15" s="224" t="s">
        <v>50</v>
      </c>
      <c r="K15" s="250" t="s">
        <v>148</v>
      </c>
      <c r="L15" s="249" t="str">
        <f>C6</f>
        <v>6 mois -  …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>
        <v>10</v>
      </c>
      <c r="D16" s="62">
        <v>10</v>
      </c>
      <c r="E16" s="62">
        <v>150</v>
      </c>
      <c r="F16" s="63"/>
      <c r="G16" s="64">
        <f t="shared" ref="G16:G60" si="0">SUM(C16:F16)</f>
        <v>170</v>
      </c>
      <c r="H16" s="202">
        <f>(D16+E16+F16)/($C$12-$E$12)</f>
        <v>0.50000000000000011</v>
      </c>
      <c r="I16" s="65">
        <f t="shared" ref="I16:I60" si="1">SUM(D16/$F$12)</f>
        <v>0.5</v>
      </c>
      <c r="J16" s="65">
        <f t="shared" ref="J16:J60" si="2">SUM(E16/$G$12)</f>
        <v>0.5</v>
      </c>
      <c r="K16" s="65" t="e">
        <f t="shared" ref="K16:K60" si="3">SUM(F16/$H$12)</f>
        <v>#DIV/0!</v>
      </c>
      <c r="L16" s="202">
        <f>(C16+D16+E16+F16)/($C$12)</f>
        <v>0.50000000000000011</v>
      </c>
      <c r="M16" s="207">
        <v>19</v>
      </c>
      <c r="N16" s="66">
        <f>SUM(G16/(M16*$N$11))</f>
        <v>0.89473684210526316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>
        <f t="shared" ref="H17:H60" si="4">(D17+E17+F17)/($C$12-$E$12)</f>
        <v>0</v>
      </c>
      <c r="I17" s="65">
        <f t="shared" si="1"/>
        <v>0</v>
      </c>
      <c r="J17" s="65">
        <f t="shared" si="2"/>
        <v>0</v>
      </c>
      <c r="K17" s="65" t="e">
        <f t="shared" si="3"/>
        <v>#DIV/0!</v>
      </c>
      <c r="L17" s="202">
        <f t="shared" ref="L17:L60" si="5">(C17+D17+E17+F17)/($C$12)</f>
        <v>0</v>
      </c>
      <c r="M17" s="208"/>
      <c r="N17" s="66" t="e">
        <f t="shared" ref="N17:N61" si="6">SUM(G17/(M17*$N$11))</f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>
        <f t="shared" si="4"/>
        <v>0</v>
      </c>
      <c r="I18" s="65">
        <f t="shared" si="1"/>
        <v>0</v>
      </c>
      <c r="J18" s="65">
        <f t="shared" si="2"/>
        <v>0</v>
      </c>
      <c r="K18" s="65" t="e">
        <f t="shared" si="3"/>
        <v>#DIV/0!</v>
      </c>
      <c r="L18" s="202">
        <f t="shared" si="5"/>
        <v>0</v>
      </c>
      <c r="M18" s="208"/>
      <c r="N18" s="66" t="e">
        <f t="shared" si="6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>
        <f t="shared" si="4"/>
        <v>0</v>
      </c>
      <c r="I19" s="65">
        <f t="shared" si="1"/>
        <v>0</v>
      </c>
      <c r="J19" s="65">
        <f t="shared" si="2"/>
        <v>0</v>
      </c>
      <c r="K19" s="65" t="e">
        <f t="shared" si="3"/>
        <v>#DIV/0!</v>
      </c>
      <c r="L19" s="202">
        <f t="shared" si="5"/>
        <v>0</v>
      </c>
      <c r="M19" s="208"/>
      <c r="N19" s="66" t="e">
        <f t="shared" si="6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>
        <f t="shared" si="4"/>
        <v>0</v>
      </c>
      <c r="I20" s="65">
        <f t="shared" si="1"/>
        <v>0</v>
      </c>
      <c r="J20" s="65">
        <f t="shared" si="2"/>
        <v>0</v>
      </c>
      <c r="K20" s="65" t="e">
        <f t="shared" si="3"/>
        <v>#DIV/0!</v>
      </c>
      <c r="L20" s="202">
        <f t="shared" si="5"/>
        <v>0</v>
      </c>
      <c r="M20" s="208"/>
      <c r="N20" s="66" t="e">
        <f t="shared" si="6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>
        <f t="shared" si="4"/>
        <v>0</v>
      </c>
      <c r="I21" s="65">
        <f t="shared" si="1"/>
        <v>0</v>
      </c>
      <c r="J21" s="65">
        <f t="shared" si="2"/>
        <v>0</v>
      </c>
      <c r="K21" s="65" t="e">
        <f t="shared" si="3"/>
        <v>#DIV/0!</v>
      </c>
      <c r="L21" s="202">
        <f t="shared" si="5"/>
        <v>0</v>
      </c>
      <c r="M21" s="208"/>
      <c r="N21" s="66" t="e">
        <f t="shared" si="6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>
        <f t="shared" si="4"/>
        <v>0</v>
      </c>
      <c r="I22" s="65">
        <f t="shared" si="1"/>
        <v>0</v>
      </c>
      <c r="J22" s="65">
        <f t="shared" si="2"/>
        <v>0</v>
      </c>
      <c r="K22" s="65" t="e">
        <f t="shared" si="3"/>
        <v>#DIV/0!</v>
      </c>
      <c r="L22" s="202">
        <f t="shared" si="5"/>
        <v>0</v>
      </c>
      <c r="M22" s="208"/>
      <c r="N22" s="66" t="e">
        <f t="shared" si="6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>
        <f t="shared" si="4"/>
        <v>0</v>
      </c>
      <c r="I23" s="65">
        <f t="shared" si="1"/>
        <v>0</v>
      </c>
      <c r="J23" s="65">
        <f t="shared" si="2"/>
        <v>0</v>
      </c>
      <c r="K23" s="65" t="e">
        <f t="shared" si="3"/>
        <v>#DIV/0!</v>
      </c>
      <c r="L23" s="202">
        <f t="shared" si="5"/>
        <v>0</v>
      </c>
      <c r="M23" s="208"/>
      <c r="N23" s="66" t="e">
        <f t="shared" si="6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>
        <f t="shared" si="4"/>
        <v>0</v>
      </c>
      <c r="I24" s="65">
        <f t="shared" si="1"/>
        <v>0</v>
      </c>
      <c r="J24" s="65">
        <f t="shared" si="2"/>
        <v>0</v>
      </c>
      <c r="K24" s="65" t="e">
        <f t="shared" si="3"/>
        <v>#DIV/0!</v>
      </c>
      <c r="L24" s="202">
        <f t="shared" si="5"/>
        <v>0</v>
      </c>
      <c r="M24" s="208"/>
      <c r="N24" s="66" t="e">
        <f t="shared" si="6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>
        <f t="shared" si="4"/>
        <v>0</v>
      </c>
      <c r="I25" s="65">
        <f t="shared" si="1"/>
        <v>0</v>
      </c>
      <c r="J25" s="65">
        <f t="shared" si="2"/>
        <v>0</v>
      </c>
      <c r="K25" s="65" t="e">
        <f t="shared" si="3"/>
        <v>#DIV/0!</v>
      </c>
      <c r="L25" s="202">
        <f t="shared" si="5"/>
        <v>0</v>
      </c>
      <c r="M25" s="208"/>
      <c r="N25" s="66" t="e">
        <f t="shared" si="6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>
        <f t="shared" si="4"/>
        <v>0</v>
      </c>
      <c r="I26" s="65">
        <f t="shared" si="1"/>
        <v>0</v>
      </c>
      <c r="J26" s="65">
        <f t="shared" si="2"/>
        <v>0</v>
      </c>
      <c r="K26" s="65" t="e">
        <f t="shared" si="3"/>
        <v>#DIV/0!</v>
      </c>
      <c r="L26" s="202">
        <f t="shared" si="5"/>
        <v>0</v>
      </c>
      <c r="M26" s="208"/>
      <c r="N26" s="66" t="e">
        <f t="shared" si="6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>
        <f t="shared" si="4"/>
        <v>0</v>
      </c>
      <c r="I27" s="65">
        <f t="shared" si="1"/>
        <v>0</v>
      </c>
      <c r="J27" s="65">
        <f t="shared" si="2"/>
        <v>0</v>
      </c>
      <c r="K27" s="65" t="e">
        <f t="shared" si="3"/>
        <v>#DIV/0!</v>
      </c>
      <c r="L27" s="202">
        <f t="shared" si="5"/>
        <v>0</v>
      </c>
      <c r="M27" s="208"/>
      <c r="N27" s="66" t="e">
        <f t="shared" si="6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>
        <f t="shared" si="4"/>
        <v>0</v>
      </c>
      <c r="I28" s="65">
        <f t="shared" si="1"/>
        <v>0</v>
      </c>
      <c r="J28" s="65">
        <f t="shared" si="2"/>
        <v>0</v>
      </c>
      <c r="K28" s="65" t="e">
        <f t="shared" si="3"/>
        <v>#DIV/0!</v>
      </c>
      <c r="L28" s="202">
        <f t="shared" si="5"/>
        <v>0</v>
      </c>
      <c r="M28" s="208"/>
      <c r="N28" s="66" t="e">
        <f t="shared" si="6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>
        <f t="shared" si="4"/>
        <v>0</v>
      </c>
      <c r="I29" s="65">
        <f t="shared" si="1"/>
        <v>0</v>
      </c>
      <c r="J29" s="65">
        <f t="shared" si="2"/>
        <v>0</v>
      </c>
      <c r="K29" s="65" t="e">
        <f t="shared" si="3"/>
        <v>#DIV/0!</v>
      </c>
      <c r="L29" s="202">
        <f t="shared" si="5"/>
        <v>0</v>
      </c>
      <c r="M29" s="208"/>
      <c r="N29" s="66" t="e">
        <f t="shared" si="6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>
        <f t="shared" si="4"/>
        <v>0</v>
      </c>
      <c r="I30" s="65">
        <f t="shared" si="1"/>
        <v>0</v>
      </c>
      <c r="J30" s="65">
        <f t="shared" si="2"/>
        <v>0</v>
      </c>
      <c r="K30" s="65" t="e">
        <f t="shared" si="3"/>
        <v>#DIV/0!</v>
      </c>
      <c r="L30" s="202">
        <f t="shared" si="5"/>
        <v>0</v>
      </c>
      <c r="M30" s="208"/>
      <c r="N30" s="66" t="e">
        <f t="shared" si="6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>
        <f t="shared" si="4"/>
        <v>0</v>
      </c>
      <c r="I31" s="65">
        <f t="shared" si="1"/>
        <v>0</v>
      </c>
      <c r="J31" s="65">
        <f t="shared" si="2"/>
        <v>0</v>
      </c>
      <c r="K31" s="65" t="e">
        <f t="shared" si="3"/>
        <v>#DIV/0!</v>
      </c>
      <c r="L31" s="202">
        <f t="shared" si="5"/>
        <v>0</v>
      </c>
      <c r="M31" s="208"/>
      <c r="N31" s="66" t="e">
        <f t="shared" si="6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>
        <f t="shared" si="4"/>
        <v>0</v>
      </c>
      <c r="I32" s="65">
        <f t="shared" si="1"/>
        <v>0</v>
      </c>
      <c r="J32" s="65">
        <f t="shared" si="2"/>
        <v>0</v>
      </c>
      <c r="K32" s="65" t="e">
        <f t="shared" si="3"/>
        <v>#DIV/0!</v>
      </c>
      <c r="L32" s="202">
        <f t="shared" si="5"/>
        <v>0</v>
      </c>
      <c r="M32" s="208"/>
      <c r="N32" s="66" t="e">
        <f t="shared" si="6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>
        <f t="shared" si="4"/>
        <v>0</v>
      </c>
      <c r="I33" s="65">
        <f t="shared" si="1"/>
        <v>0</v>
      </c>
      <c r="J33" s="65">
        <f t="shared" si="2"/>
        <v>0</v>
      </c>
      <c r="K33" s="65" t="e">
        <f t="shared" si="3"/>
        <v>#DIV/0!</v>
      </c>
      <c r="L33" s="202">
        <f t="shared" si="5"/>
        <v>0</v>
      </c>
      <c r="M33" s="208"/>
      <c r="N33" s="66" t="e">
        <f t="shared" si="6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>
        <f t="shared" si="4"/>
        <v>0</v>
      </c>
      <c r="I34" s="65">
        <f t="shared" si="1"/>
        <v>0</v>
      </c>
      <c r="J34" s="65">
        <f t="shared" si="2"/>
        <v>0</v>
      </c>
      <c r="K34" s="65" t="e">
        <f t="shared" si="3"/>
        <v>#DIV/0!</v>
      </c>
      <c r="L34" s="202">
        <f t="shared" si="5"/>
        <v>0</v>
      </c>
      <c r="M34" s="208"/>
      <c r="N34" s="66" t="e">
        <f t="shared" si="6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>
        <f t="shared" si="4"/>
        <v>0</v>
      </c>
      <c r="I35" s="65">
        <f t="shared" si="1"/>
        <v>0</v>
      </c>
      <c r="J35" s="65">
        <f t="shared" si="2"/>
        <v>0</v>
      </c>
      <c r="K35" s="65" t="e">
        <f t="shared" si="3"/>
        <v>#DIV/0!</v>
      </c>
      <c r="L35" s="202">
        <f t="shared" si="5"/>
        <v>0</v>
      </c>
      <c r="M35" s="208"/>
      <c r="N35" s="66" t="e">
        <f t="shared" si="6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>
        <f t="shared" si="4"/>
        <v>0</v>
      </c>
      <c r="I36" s="65">
        <f t="shared" si="1"/>
        <v>0</v>
      </c>
      <c r="J36" s="65">
        <f t="shared" si="2"/>
        <v>0</v>
      </c>
      <c r="K36" s="65" t="e">
        <f t="shared" si="3"/>
        <v>#DIV/0!</v>
      </c>
      <c r="L36" s="202">
        <f t="shared" si="5"/>
        <v>0</v>
      </c>
      <c r="M36" s="208"/>
      <c r="N36" s="66" t="e">
        <f t="shared" si="6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>
        <f t="shared" si="4"/>
        <v>0</v>
      </c>
      <c r="I37" s="65">
        <f t="shared" si="1"/>
        <v>0</v>
      </c>
      <c r="J37" s="65">
        <f t="shared" si="2"/>
        <v>0</v>
      </c>
      <c r="K37" s="65" t="e">
        <f t="shared" si="3"/>
        <v>#DIV/0!</v>
      </c>
      <c r="L37" s="202">
        <f t="shared" si="5"/>
        <v>0</v>
      </c>
      <c r="M37" s="208"/>
      <c r="N37" s="66" t="e">
        <f t="shared" si="6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>
        <f t="shared" si="4"/>
        <v>0</v>
      </c>
      <c r="I38" s="65">
        <f t="shared" si="1"/>
        <v>0</v>
      </c>
      <c r="J38" s="65">
        <f t="shared" si="2"/>
        <v>0</v>
      </c>
      <c r="K38" s="65" t="e">
        <f t="shared" si="3"/>
        <v>#DIV/0!</v>
      </c>
      <c r="L38" s="202">
        <f t="shared" si="5"/>
        <v>0</v>
      </c>
      <c r="M38" s="208"/>
      <c r="N38" s="66" t="e">
        <f t="shared" si="6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>
        <f t="shared" si="4"/>
        <v>0</v>
      </c>
      <c r="I39" s="65">
        <f t="shared" si="1"/>
        <v>0</v>
      </c>
      <c r="J39" s="65">
        <f t="shared" si="2"/>
        <v>0</v>
      </c>
      <c r="K39" s="65" t="e">
        <f t="shared" si="3"/>
        <v>#DIV/0!</v>
      </c>
      <c r="L39" s="202">
        <f t="shared" si="5"/>
        <v>0</v>
      </c>
      <c r="M39" s="208"/>
      <c r="N39" s="66" t="e">
        <f t="shared" si="6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>
        <f t="shared" si="4"/>
        <v>0</v>
      </c>
      <c r="I40" s="65">
        <f t="shared" si="1"/>
        <v>0</v>
      </c>
      <c r="J40" s="65">
        <f t="shared" si="2"/>
        <v>0</v>
      </c>
      <c r="K40" s="65" t="e">
        <f t="shared" si="3"/>
        <v>#DIV/0!</v>
      </c>
      <c r="L40" s="202">
        <f t="shared" si="5"/>
        <v>0</v>
      </c>
      <c r="M40" s="208"/>
      <c r="N40" s="66" t="e">
        <f t="shared" si="6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>
        <f t="shared" si="4"/>
        <v>0</v>
      </c>
      <c r="I41" s="65">
        <f t="shared" si="1"/>
        <v>0</v>
      </c>
      <c r="J41" s="65">
        <f t="shared" si="2"/>
        <v>0</v>
      </c>
      <c r="K41" s="65" t="e">
        <f t="shared" si="3"/>
        <v>#DIV/0!</v>
      </c>
      <c r="L41" s="202">
        <f t="shared" si="5"/>
        <v>0</v>
      </c>
      <c r="M41" s="208"/>
      <c r="N41" s="66" t="e">
        <f t="shared" si="6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>
        <f t="shared" si="4"/>
        <v>0</v>
      </c>
      <c r="I42" s="65">
        <f t="shared" si="1"/>
        <v>0</v>
      </c>
      <c r="J42" s="65">
        <f t="shared" si="2"/>
        <v>0</v>
      </c>
      <c r="K42" s="65" t="e">
        <f t="shared" si="3"/>
        <v>#DIV/0!</v>
      </c>
      <c r="L42" s="202">
        <f t="shared" si="5"/>
        <v>0</v>
      </c>
      <c r="M42" s="208"/>
      <c r="N42" s="66" t="e">
        <f t="shared" si="6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>
        <f t="shared" si="4"/>
        <v>0</v>
      </c>
      <c r="I43" s="65">
        <f t="shared" si="1"/>
        <v>0</v>
      </c>
      <c r="J43" s="65">
        <f t="shared" si="2"/>
        <v>0</v>
      </c>
      <c r="K43" s="65" t="e">
        <f t="shared" si="3"/>
        <v>#DIV/0!</v>
      </c>
      <c r="L43" s="202">
        <f t="shared" si="5"/>
        <v>0</v>
      </c>
      <c r="M43" s="208"/>
      <c r="N43" s="66" t="e">
        <f t="shared" si="6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>
        <f t="shared" si="4"/>
        <v>0</v>
      </c>
      <c r="I44" s="65">
        <f t="shared" si="1"/>
        <v>0</v>
      </c>
      <c r="J44" s="65">
        <f t="shared" si="2"/>
        <v>0</v>
      </c>
      <c r="K44" s="65" t="e">
        <f t="shared" si="3"/>
        <v>#DIV/0!</v>
      </c>
      <c r="L44" s="202">
        <f t="shared" si="5"/>
        <v>0</v>
      </c>
      <c r="M44" s="208"/>
      <c r="N44" s="66" t="e">
        <f t="shared" si="6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>
        <f t="shared" si="4"/>
        <v>0</v>
      </c>
      <c r="I45" s="65">
        <f t="shared" si="1"/>
        <v>0</v>
      </c>
      <c r="J45" s="65">
        <f t="shared" si="2"/>
        <v>0</v>
      </c>
      <c r="K45" s="65" t="e">
        <f t="shared" si="3"/>
        <v>#DIV/0!</v>
      </c>
      <c r="L45" s="202">
        <f t="shared" si="5"/>
        <v>0</v>
      </c>
      <c r="M45" s="208"/>
      <c r="N45" s="66" t="e">
        <f t="shared" si="6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>
        <f t="shared" si="4"/>
        <v>0</v>
      </c>
      <c r="I46" s="65">
        <f t="shared" si="1"/>
        <v>0</v>
      </c>
      <c r="J46" s="65">
        <f t="shared" si="2"/>
        <v>0</v>
      </c>
      <c r="K46" s="65" t="e">
        <f t="shared" si="3"/>
        <v>#DIV/0!</v>
      </c>
      <c r="L46" s="202">
        <f t="shared" si="5"/>
        <v>0</v>
      </c>
      <c r="M46" s="208"/>
      <c r="N46" s="66" t="e">
        <f t="shared" si="6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>
        <f t="shared" si="4"/>
        <v>0</v>
      </c>
      <c r="I47" s="65">
        <f t="shared" si="1"/>
        <v>0</v>
      </c>
      <c r="J47" s="65">
        <f t="shared" si="2"/>
        <v>0</v>
      </c>
      <c r="K47" s="65" t="e">
        <f t="shared" si="3"/>
        <v>#DIV/0!</v>
      </c>
      <c r="L47" s="202">
        <f t="shared" si="5"/>
        <v>0</v>
      </c>
      <c r="M47" s="208"/>
      <c r="N47" s="66" t="e">
        <f t="shared" si="6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>
        <f t="shared" si="4"/>
        <v>0</v>
      </c>
      <c r="I48" s="65">
        <f t="shared" si="1"/>
        <v>0</v>
      </c>
      <c r="J48" s="65">
        <f t="shared" si="2"/>
        <v>0</v>
      </c>
      <c r="K48" s="65" t="e">
        <f t="shared" si="3"/>
        <v>#DIV/0!</v>
      </c>
      <c r="L48" s="202">
        <f t="shared" si="5"/>
        <v>0</v>
      </c>
      <c r="M48" s="208"/>
      <c r="N48" s="66" t="e">
        <f t="shared" si="6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>
        <f t="shared" si="4"/>
        <v>0</v>
      </c>
      <c r="I49" s="65">
        <f t="shared" si="1"/>
        <v>0</v>
      </c>
      <c r="J49" s="65">
        <f t="shared" si="2"/>
        <v>0</v>
      </c>
      <c r="K49" s="65" t="e">
        <f t="shared" si="3"/>
        <v>#DIV/0!</v>
      </c>
      <c r="L49" s="202">
        <f t="shared" si="5"/>
        <v>0</v>
      </c>
      <c r="M49" s="208"/>
      <c r="N49" s="66" t="e">
        <f t="shared" si="6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>
        <f t="shared" si="4"/>
        <v>0</v>
      </c>
      <c r="I50" s="65">
        <f t="shared" si="1"/>
        <v>0</v>
      </c>
      <c r="J50" s="65">
        <f t="shared" si="2"/>
        <v>0</v>
      </c>
      <c r="K50" s="65" t="e">
        <f t="shared" si="3"/>
        <v>#DIV/0!</v>
      </c>
      <c r="L50" s="202">
        <f t="shared" si="5"/>
        <v>0</v>
      </c>
      <c r="M50" s="208"/>
      <c r="N50" s="66" t="e">
        <f t="shared" si="6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>
        <f t="shared" si="4"/>
        <v>0</v>
      </c>
      <c r="I51" s="65">
        <f t="shared" si="1"/>
        <v>0</v>
      </c>
      <c r="J51" s="65">
        <f t="shared" si="2"/>
        <v>0</v>
      </c>
      <c r="K51" s="65" t="e">
        <f t="shared" si="3"/>
        <v>#DIV/0!</v>
      </c>
      <c r="L51" s="202">
        <f t="shared" si="5"/>
        <v>0</v>
      </c>
      <c r="M51" s="208"/>
      <c r="N51" s="66" t="e">
        <f t="shared" si="6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>
        <f t="shared" si="4"/>
        <v>0</v>
      </c>
      <c r="I52" s="65">
        <f t="shared" si="1"/>
        <v>0</v>
      </c>
      <c r="J52" s="65">
        <f t="shared" si="2"/>
        <v>0</v>
      </c>
      <c r="K52" s="65" t="e">
        <f t="shared" si="3"/>
        <v>#DIV/0!</v>
      </c>
      <c r="L52" s="202">
        <f t="shared" si="5"/>
        <v>0</v>
      </c>
      <c r="M52" s="208"/>
      <c r="N52" s="66" t="e">
        <f t="shared" si="6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>
        <f t="shared" si="4"/>
        <v>0</v>
      </c>
      <c r="I53" s="65">
        <f t="shared" si="1"/>
        <v>0</v>
      </c>
      <c r="J53" s="65">
        <f t="shared" si="2"/>
        <v>0</v>
      </c>
      <c r="K53" s="65" t="e">
        <f t="shared" si="3"/>
        <v>#DIV/0!</v>
      </c>
      <c r="L53" s="202">
        <f t="shared" si="5"/>
        <v>0</v>
      </c>
      <c r="M53" s="208"/>
      <c r="N53" s="66" t="e">
        <f t="shared" si="6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>
        <f t="shared" si="4"/>
        <v>0</v>
      </c>
      <c r="I54" s="65">
        <f t="shared" si="1"/>
        <v>0</v>
      </c>
      <c r="J54" s="65">
        <f t="shared" si="2"/>
        <v>0</v>
      </c>
      <c r="K54" s="65" t="e">
        <f t="shared" si="3"/>
        <v>#DIV/0!</v>
      </c>
      <c r="L54" s="202">
        <f t="shared" si="5"/>
        <v>0</v>
      </c>
      <c r="M54" s="208"/>
      <c r="N54" s="66" t="e">
        <f t="shared" si="6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>
        <f t="shared" si="4"/>
        <v>0</v>
      </c>
      <c r="I55" s="65">
        <f t="shared" si="1"/>
        <v>0</v>
      </c>
      <c r="J55" s="65">
        <f t="shared" si="2"/>
        <v>0</v>
      </c>
      <c r="K55" s="65" t="e">
        <f t="shared" si="3"/>
        <v>#DIV/0!</v>
      </c>
      <c r="L55" s="202">
        <f t="shared" si="5"/>
        <v>0</v>
      </c>
      <c r="M55" s="208"/>
      <c r="N55" s="66" t="e">
        <f t="shared" si="6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>
        <f t="shared" si="4"/>
        <v>0</v>
      </c>
      <c r="I56" s="65">
        <f t="shared" si="1"/>
        <v>0</v>
      </c>
      <c r="J56" s="65">
        <f t="shared" si="2"/>
        <v>0</v>
      </c>
      <c r="K56" s="65" t="e">
        <f t="shared" si="3"/>
        <v>#DIV/0!</v>
      </c>
      <c r="L56" s="202">
        <f t="shared" si="5"/>
        <v>0</v>
      </c>
      <c r="M56" s="208"/>
      <c r="N56" s="66" t="e">
        <f t="shared" si="6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>
        <f t="shared" si="4"/>
        <v>0</v>
      </c>
      <c r="I57" s="65">
        <f t="shared" si="1"/>
        <v>0</v>
      </c>
      <c r="J57" s="65">
        <f t="shared" si="2"/>
        <v>0</v>
      </c>
      <c r="K57" s="65" t="e">
        <f t="shared" si="3"/>
        <v>#DIV/0!</v>
      </c>
      <c r="L57" s="202">
        <f t="shared" si="5"/>
        <v>0</v>
      </c>
      <c r="M57" s="208"/>
      <c r="N57" s="66" t="e">
        <f t="shared" si="6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>
        <f t="shared" si="4"/>
        <v>0</v>
      </c>
      <c r="I58" s="65">
        <f t="shared" si="1"/>
        <v>0</v>
      </c>
      <c r="J58" s="65">
        <f t="shared" si="2"/>
        <v>0</v>
      </c>
      <c r="K58" s="65" t="e">
        <f t="shared" si="3"/>
        <v>#DIV/0!</v>
      </c>
      <c r="L58" s="202">
        <f t="shared" si="5"/>
        <v>0</v>
      </c>
      <c r="M58" s="208"/>
      <c r="N58" s="66" t="e">
        <f t="shared" si="6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>
        <f t="shared" si="4"/>
        <v>0</v>
      </c>
      <c r="I59" s="65">
        <f t="shared" si="1"/>
        <v>0</v>
      </c>
      <c r="J59" s="65">
        <f t="shared" si="2"/>
        <v>0</v>
      </c>
      <c r="K59" s="65" t="e">
        <f t="shared" si="3"/>
        <v>#DIV/0!</v>
      </c>
      <c r="L59" s="202">
        <f t="shared" si="5"/>
        <v>0</v>
      </c>
      <c r="M59" s="208"/>
      <c r="N59" s="66" t="e">
        <f t="shared" si="6"/>
        <v>#DIV/0!</v>
      </c>
    </row>
    <row r="60" spans="1:14" ht="20.149999999999999" customHeight="1" thickBot="1" x14ac:dyDescent="0.4">
      <c r="A60" s="233"/>
      <c r="B60" s="192"/>
      <c r="C60" s="71">
        <v>1</v>
      </c>
      <c r="D60" s="72">
        <v>2</v>
      </c>
      <c r="E60" s="72">
        <v>6</v>
      </c>
      <c r="F60" s="73">
        <v>10</v>
      </c>
      <c r="G60" s="67">
        <f t="shared" si="0"/>
        <v>19</v>
      </c>
      <c r="H60" s="202">
        <f t="shared" si="4"/>
        <v>5.6250000000000008E-2</v>
      </c>
      <c r="I60" s="74">
        <f t="shared" si="1"/>
        <v>0.1</v>
      </c>
      <c r="J60" s="65">
        <f t="shared" si="2"/>
        <v>0.02</v>
      </c>
      <c r="K60" s="65" t="e">
        <f t="shared" si="3"/>
        <v>#DIV/0!</v>
      </c>
      <c r="L60" s="202">
        <f t="shared" si="5"/>
        <v>5.588235294117648E-2</v>
      </c>
      <c r="M60" s="209"/>
      <c r="N60" s="66" t="e">
        <f t="shared" si="6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11</v>
      </c>
      <c r="D61" s="76">
        <f>SUM(D13:D60)</f>
        <v>12</v>
      </c>
      <c r="E61" s="76">
        <f>SUM(E13:E60)</f>
        <v>156</v>
      </c>
      <c r="F61" s="77">
        <f>SUM(F13:F60)</f>
        <v>10</v>
      </c>
      <c r="G61" s="78">
        <f>SUM(G13:G60)</f>
        <v>189</v>
      </c>
      <c r="H61" s="203">
        <f>SUM(D61:F61)/C12</f>
        <v>0.52352941176470602</v>
      </c>
      <c r="I61" s="79">
        <f>SUM(D61/F12)</f>
        <v>0.6</v>
      </c>
      <c r="J61" s="79">
        <f>SUM(E61/G12)</f>
        <v>0.52</v>
      </c>
      <c r="K61" s="79" t="e">
        <f>SUM(F61/H12)</f>
        <v>#DIV/0!</v>
      </c>
      <c r="L61" s="80">
        <f>G61/(C12+E12)</f>
        <v>0.52500000000000013</v>
      </c>
      <c r="M61" s="81">
        <f>SUM(M13:M60)</f>
        <v>19</v>
      </c>
      <c r="N61" s="80">
        <f t="shared" si="6"/>
        <v>0.99473684210526314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190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>
        <f>SUM(C68/C69)</f>
        <v>200</v>
      </c>
    </row>
    <row r="68" spans="1:14" ht="18.5" x14ac:dyDescent="0.45">
      <c r="A68" s="446" t="s">
        <v>76</v>
      </c>
      <c r="B68" s="446"/>
      <c r="C68" s="459">
        <v>200</v>
      </c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>
        <f>SUM(C68-G61)/C68</f>
        <v>5.5E-2</v>
      </c>
    </row>
    <row r="69" spans="1:14" ht="18.5" x14ac:dyDescent="0.45">
      <c r="A69" s="446" t="s">
        <v>120</v>
      </c>
      <c r="B69" s="446"/>
      <c r="C69" s="460">
        <v>1</v>
      </c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>
        <f>SUM(C70/M61)</f>
        <v>1.3157894736842106</v>
      </c>
    </row>
    <row r="70" spans="1:14" ht="18.5" x14ac:dyDescent="0.45">
      <c r="A70" s="446" t="s">
        <v>121</v>
      </c>
      <c r="B70" s="446"/>
      <c r="C70" s="459">
        <v>25</v>
      </c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>
        <f>N61</f>
        <v>0.99473684210526314</v>
      </c>
    </row>
    <row r="71" spans="1:14" ht="15.5" x14ac:dyDescent="0.35">
      <c r="A71" s="446" t="s">
        <v>122</v>
      </c>
      <c r="B71" s="446"/>
      <c r="C71" s="460">
        <v>20</v>
      </c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ICk4sfsWPt5mUXaHmGbgbRqaLsola66oM+BKBACtL4qz2ymiF+VfMwY/qI5Sr0j5/qwUG+7srHzY37z24q70Yw==" saltValue="yjeBpeb2zw4W+w0DgKjImA==" spinCount="100000" sheet="1" objects="1" scenarios="1"/>
  <mergeCells count="39">
    <mergeCell ref="A1:G1"/>
    <mergeCell ref="C10:D10"/>
    <mergeCell ref="C11:D11"/>
    <mergeCell ref="A66:B66"/>
    <mergeCell ref="A61:B61"/>
    <mergeCell ref="C12:D12"/>
    <mergeCell ref="A65:B65"/>
    <mergeCell ref="A8:B8"/>
    <mergeCell ref="A2:H2"/>
    <mergeCell ref="B4:C4"/>
    <mergeCell ref="B5:C5"/>
    <mergeCell ref="B3:C3"/>
    <mergeCell ref="A70:B70"/>
    <mergeCell ref="A69:B69"/>
    <mergeCell ref="I4:K4"/>
    <mergeCell ref="A67:B67"/>
    <mergeCell ref="A64:B64"/>
    <mergeCell ref="C8:D8"/>
    <mergeCell ref="G5:I5"/>
    <mergeCell ref="A6:B6"/>
    <mergeCell ref="C6:D6"/>
    <mergeCell ref="C64:D64"/>
    <mergeCell ref="D9:E9"/>
    <mergeCell ref="A74:N75"/>
    <mergeCell ref="C67:D67"/>
    <mergeCell ref="M14:N14"/>
    <mergeCell ref="H14:K14"/>
    <mergeCell ref="C65:D65"/>
    <mergeCell ref="C66:D66"/>
    <mergeCell ref="G14:G15"/>
    <mergeCell ref="A63:D63"/>
    <mergeCell ref="A73:D73"/>
    <mergeCell ref="F66:N66"/>
    <mergeCell ref="A71:B71"/>
    <mergeCell ref="C68:D68"/>
    <mergeCell ref="C69:D69"/>
    <mergeCell ref="C70:D70"/>
    <mergeCell ref="C71:D71"/>
    <mergeCell ref="A68:B68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7810-4BD4-413D-AFDC-69EBEA12C9D0}">
  <dimension ref="A1:O366"/>
  <sheetViews>
    <sheetView zoomScale="75" zoomScaleNormal="75" workbookViewId="0">
      <selection activeCell="C10" sqref="C10:D10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 t="s">
        <v>169</v>
      </c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226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Hc8DM5txxFDRGAA+jOS+REyH6O9Jzbu1yQxJj+cWir04OMSHPxuZzzqZPqQMoI8bxTjXCzjTFyG9umksofuX0Q==" saltValue="86h34aqbBqlBMmqwO5kJIA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8956-4C16-41DE-9724-9974E4C34798}">
  <dimension ref="A1:O366"/>
  <sheetViews>
    <sheetView topLeftCell="A3" zoomScale="75" zoomScaleNormal="75" workbookViewId="0">
      <selection activeCell="H11" sqref="H11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 t="s">
        <v>170</v>
      </c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(D17+E17+F17)/$C$12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6I4JxZ0IKpr5VlaROAOTTwuD5f9JLCFhINI6D4StHWk3BECoo+4wyrbdYmIKb/iUJelBjF5d7t/ax5x/sth/cQ==" saltValue="Q3aCm0KqAjv7kzfZle4+KQ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210D-E4F5-48F1-9351-605C493C0F8A}">
  <dimension ref="A1:O366"/>
  <sheetViews>
    <sheetView zoomScale="75" zoomScaleNormal="75" workbookViewId="0">
      <selection activeCell="C12" sqref="C12:D12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310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2asmhaoFu1nlJn2Fkt/hr0jxhOd++OhnjIeBkkGzU6HelswmqPXa7RACUuUdU8iNMZTNVu1dsxe3H9EMdfoMww==" saltValue="V6mtsGkF5Wu/jYbODRNrww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8CA89-58B7-45BC-936D-C6F2FD309E5E}">
  <dimension ref="A1:O366"/>
  <sheetViews>
    <sheetView topLeftCell="A2" zoomScale="75" zoomScaleNormal="75" workbookViewId="0">
      <selection activeCell="C12" sqref="C12:D12"/>
    </sheetView>
  </sheetViews>
  <sheetFormatPr baseColWidth="10" defaultColWidth="11.453125" defaultRowHeight="13" x14ac:dyDescent="0.3"/>
  <cols>
    <col min="1" max="1" width="18.81640625" style="18" customWidth="1"/>
    <col min="2" max="2" width="30.54296875" style="18" customWidth="1"/>
    <col min="3" max="3" width="14" style="18" customWidth="1"/>
    <col min="4" max="5" width="17.453125" style="18" customWidth="1"/>
    <col min="6" max="6" width="13.81640625" style="18" customWidth="1"/>
    <col min="7" max="7" width="16.54296875" style="18" customWidth="1"/>
    <col min="8" max="8" width="19.54296875" style="18" customWidth="1"/>
    <col min="9" max="10" width="14" style="18" customWidth="1"/>
    <col min="11" max="12" width="16.453125" style="18" customWidth="1"/>
    <col min="13" max="13" width="17.453125" style="18" customWidth="1"/>
    <col min="14" max="14" width="16.1796875" style="18" customWidth="1"/>
    <col min="15" max="15" width="14.54296875" style="18" customWidth="1"/>
    <col min="16" max="16" width="13.453125" style="18" customWidth="1"/>
    <col min="17" max="16384" width="11.453125" style="18"/>
  </cols>
  <sheetData>
    <row r="1" spans="1:15" ht="24.75" customHeight="1" x14ac:dyDescent="0.45">
      <c r="A1" s="486" t="s">
        <v>124</v>
      </c>
      <c r="B1" s="486"/>
      <c r="C1" s="486"/>
      <c r="D1" s="486"/>
      <c r="E1" s="486"/>
      <c r="F1" s="486"/>
      <c r="G1" s="486"/>
    </row>
    <row r="2" spans="1:15" ht="27" customHeight="1" x14ac:dyDescent="0.5">
      <c r="A2" s="487" t="s">
        <v>125</v>
      </c>
      <c r="B2" s="487"/>
      <c r="C2" s="487"/>
      <c r="D2" s="487"/>
      <c r="E2" s="487"/>
      <c r="F2" s="487"/>
      <c r="G2" s="487"/>
      <c r="H2" s="487"/>
      <c r="I2" s="23"/>
      <c r="J2" s="23"/>
    </row>
    <row r="3" spans="1:15" ht="18.5" x14ac:dyDescent="0.45">
      <c r="A3" s="20" t="s">
        <v>126</v>
      </c>
      <c r="B3" s="475"/>
      <c r="C3" s="476"/>
      <c r="D3" s="43"/>
      <c r="E3" s="43"/>
      <c r="F3" s="43"/>
      <c r="G3" s="43"/>
      <c r="H3" s="43"/>
      <c r="I3" s="43"/>
      <c r="J3" s="43"/>
    </row>
    <row r="4" spans="1:15" ht="18.5" x14ac:dyDescent="0.45">
      <c r="A4" s="21" t="s">
        <v>128</v>
      </c>
      <c r="B4" s="491"/>
      <c r="C4" s="492"/>
      <c r="D4" s="34"/>
      <c r="E4" s="20" t="s">
        <v>130</v>
      </c>
      <c r="F4" s="44"/>
      <c r="G4" s="112"/>
      <c r="H4" s="113"/>
      <c r="I4" s="475"/>
      <c r="J4" s="488"/>
      <c r="K4" s="476"/>
      <c r="L4" s="212"/>
    </row>
    <row r="5" spans="1:15" ht="18.5" x14ac:dyDescent="0.45">
      <c r="A5" s="21" t="s">
        <v>132</v>
      </c>
      <c r="B5" s="475"/>
      <c r="C5" s="476"/>
      <c r="D5" s="34"/>
      <c r="E5" s="20" t="s">
        <v>134</v>
      </c>
      <c r="F5" s="44"/>
      <c r="G5" s="477"/>
      <c r="H5" s="478"/>
      <c r="I5" s="479"/>
      <c r="J5" s="25" t="s">
        <v>88</v>
      </c>
      <c r="K5" s="45"/>
      <c r="L5" s="211"/>
    </row>
    <row r="6" spans="1:15" ht="18.5" x14ac:dyDescent="0.45">
      <c r="A6" s="480" t="s">
        <v>136</v>
      </c>
      <c r="B6" s="480"/>
      <c r="C6" s="481"/>
      <c r="D6" s="482"/>
      <c r="E6" s="46"/>
      <c r="F6" s="46"/>
      <c r="G6" s="46"/>
      <c r="H6" s="46"/>
      <c r="I6" s="46"/>
      <c r="J6" s="46"/>
      <c r="K6" s="46"/>
      <c r="L6" s="46"/>
    </row>
    <row r="7" spans="1:15" ht="18.5" x14ac:dyDescent="0.45">
      <c r="A7" s="20"/>
      <c r="B7" s="20"/>
      <c r="C7" s="19"/>
      <c r="D7" s="19"/>
      <c r="E7" s="46"/>
      <c r="F7" s="46"/>
      <c r="G7" s="46"/>
      <c r="H7" s="46"/>
      <c r="I7" s="46"/>
      <c r="J7" s="46"/>
      <c r="K7" s="46"/>
      <c r="L7" s="46"/>
    </row>
    <row r="8" spans="1:15" ht="18.5" x14ac:dyDescent="0.45">
      <c r="A8" s="480" t="s">
        <v>138</v>
      </c>
      <c r="B8" s="480"/>
      <c r="C8" s="483"/>
      <c r="D8" s="484"/>
      <c r="E8" s="47"/>
      <c r="G8" s="48"/>
      <c r="I8" s="199" t="s">
        <v>139</v>
      </c>
      <c r="J8" s="200"/>
      <c r="K8" s="201"/>
    </row>
    <row r="9" spans="1:15" ht="13.5" customHeight="1" thickBot="1" x14ac:dyDescent="0.5">
      <c r="A9" s="86"/>
      <c r="B9" s="20"/>
      <c r="C9" s="115"/>
      <c r="D9" s="485"/>
      <c r="E9" s="485"/>
      <c r="G9" s="48"/>
      <c r="I9" s="49"/>
    </row>
    <row r="10" spans="1:15" ht="24.75" customHeight="1" x14ac:dyDescent="0.45">
      <c r="A10" s="20"/>
      <c r="B10" s="195" t="s">
        <v>47</v>
      </c>
      <c r="C10" s="471">
        <f>C6</f>
        <v>0</v>
      </c>
      <c r="D10" s="472"/>
      <c r="E10" s="189" t="s">
        <v>48</v>
      </c>
      <c r="F10" s="182" t="s">
        <v>49</v>
      </c>
      <c r="G10" s="182" t="s">
        <v>50</v>
      </c>
      <c r="H10" s="213" t="s">
        <v>51</v>
      </c>
      <c r="I10" s="20"/>
      <c r="J10" s="20"/>
      <c r="K10" s="20"/>
      <c r="L10" s="20"/>
      <c r="M10" s="48"/>
    </row>
    <row r="11" spans="1:15" ht="24.75" customHeight="1" x14ac:dyDescent="0.35">
      <c r="A11" s="20"/>
      <c r="B11" s="196" t="s">
        <v>54</v>
      </c>
      <c r="C11" s="473">
        <f>SUM(E11:H11)</f>
        <v>0</v>
      </c>
      <c r="D11" s="474"/>
      <c r="E11" s="50"/>
      <c r="F11" s="51"/>
      <c r="G11" s="51"/>
      <c r="H11" s="52"/>
      <c r="I11" s="49"/>
      <c r="J11" s="21" t="s">
        <v>140</v>
      </c>
      <c r="K11" s="49"/>
      <c r="L11" s="49"/>
      <c r="M11" s="49"/>
      <c r="N11" s="53"/>
      <c r="O11" s="49"/>
    </row>
    <row r="12" spans="1:15" ht="24.75" customHeight="1" thickBot="1" x14ac:dyDescent="0.5">
      <c r="A12" s="20"/>
      <c r="B12" s="197" t="s">
        <v>55</v>
      </c>
      <c r="C12" s="387">
        <f>$C$8*C11</f>
        <v>0</v>
      </c>
      <c r="D12" s="388"/>
      <c r="E12" s="54">
        <f>$C$8*E11</f>
        <v>0</v>
      </c>
      <c r="F12" s="55">
        <f>$C$8*F11</f>
        <v>0</v>
      </c>
      <c r="G12" s="55">
        <f>$C$8*G11</f>
        <v>0</v>
      </c>
      <c r="H12" s="56">
        <f>$C$8*H11</f>
        <v>0</v>
      </c>
      <c r="I12" s="20"/>
      <c r="J12" s="20"/>
      <c r="K12" s="20"/>
      <c r="L12" s="20"/>
      <c r="M12" s="48"/>
    </row>
    <row r="13" spans="1:15" ht="10.5" customHeight="1" thickBot="1" x14ac:dyDescent="0.5">
      <c r="A13" s="57"/>
      <c r="B13" s="58"/>
      <c r="C13" s="59"/>
      <c r="D13" s="59"/>
      <c r="E13" s="59"/>
      <c r="F13" s="59"/>
      <c r="N13" s="23"/>
      <c r="O13" s="23"/>
    </row>
    <row r="14" spans="1:15" ht="44.5" customHeight="1" thickBot="1" x14ac:dyDescent="0.4">
      <c r="A14" s="21"/>
      <c r="B14" s="21"/>
      <c r="C14" s="42"/>
      <c r="D14" s="42"/>
      <c r="E14" s="42"/>
      <c r="F14" s="42"/>
      <c r="G14" s="462" t="s">
        <v>141</v>
      </c>
      <c r="H14" s="464" t="s">
        <v>142</v>
      </c>
      <c r="I14" s="465"/>
      <c r="J14" s="465"/>
      <c r="K14" s="466"/>
      <c r="L14" s="210" t="s">
        <v>143</v>
      </c>
      <c r="M14" s="467" t="s">
        <v>144</v>
      </c>
      <c r="N14" s="468"/>
    </row>
    <row r="15" spans="1:15" ht="42.75" customHeight="1" thickBot="1" x14ac:dyDescent="0.35">
      <c r="A15" s="60" t="s">
        <v>145</v>
      </c>
      <c r="B15" s="190" t="s">
        <v>146</v>
      </c>
      <c r="C15" s="219" t="s">
        <v>48</v>
      </c>
      <c r="D15" s="220" t="s">
        <v>49</v>
      </c>
      <c r="E15" s="220" t="s">
        <v>50</v>
      </c>
      <c r="F15" s="221" t="s">
        <v>51</v>
      </c>
      <c r="G15" s="463"/>
      <c r="H15" s="222" t="s">
        <v>147</v>
      </c>
      <c r="I15" s="223" t="s">
        <v>49</v>
      </c>
      <c r="J15" s="224" t="s">
        <v>50</v>
      </c>
      <c r="K15" s="225" t="s">
        <v>148</v>
      </c>
      <c r="L15" s="226">
        <f>C6</f>
        <v>0</v>
      </c>
      <c r="M15" s="206" t="s">
        <v>104</v>
      </c>
      <c r="N15" s="198" t="s">
        <v>149</v>
      </c>
    </row>
    <row r="16" spans="1:15" ht="20.149999999999999" customHeight="1" x14ac:dyDescent="0.35">
      <c r="A16" s="227"/>
      <c r="B16" s="191"/>
      <c r="C16" s="61"/>
      <c r="D16" s="62"/>
      <c r="E16" s="62"/>
      <c r="F16" s="63"/>
      <c r="G16" s="64">
        <f t="shared" ref="G16:G60" si="0">SUM(C16:F16)</f>
        <v>0</v>
      </c>
      <c r="H16" s="202" t="e">
        <f>(D16+E16+F16)/($C$12-$E$12)</f>
        <v>#DIV/0!</v>
      </c>
      <c r="I16" s="65" t="e">
        <f t="shared" ref="I16:I60" si="1">SUM(D16/$F$12)</f>
        <v>#DIV/0!</v>
      </c>
      <c r="J16" s="65" t="e">
        <f t="shared" ref="J16:J60" si="2">SUM(E16/$G$12)</f>
        <v>#DIV/0!</v>
      </c>
      <c r="K16" s="65" t="e">
        <f t="shared" ref="K16:K60" si="3">SUM(F16/$H$12)</f>
        <v>#DIV/0!</v>
      </c>
      <c r="L16" s="202" t="e">
        <f>(C16+D16+E16+F16)/($C$12)</f>
        <v>#DIV/0!</v>
      </c>
      <c r="M16" s="207"/>
      <c r="N16" s="66" t="e">
        <f t="shared" ref="N16:N61" si="4">SUM(G16/(M16*$N$11))</f>
        <v>#DIV/0!</v>
      </c>
    </row>
    <row r="17" spans="1:14" ht="20.149999999999999" customHeight="1" x14ac:dyDescent="0.35">
      <c r="A17" s="228"/>
      <c r="B17" s="191"/>
      <c r="C17" s="61"/>
      <c r="D17" s="62"/>
      <c r="E17" s="62"/>
      <c r="F17" s="63"/>
      <c r="G17" s="67">
        <f t="shared" si="0"/>
        <v>0</v>
      </c>
      <c r="H17" s="202" t="e">
        <f t="shared" ref="H17:H60" si="5">(D17+E17+F17)/($C$12-$E$12)</f>
        <v>#DIV/0!</v>
      </c>
      <c r="I17" s="65" t="e">
        <f t="shared" si="1"/>
        <v>#DIV/0!</v>
      </c>
      <c r="J17" s="65" t="e">
        <f t="shared" si="2"/>
        <v>#DIV/0!</v>
      </c>
      <c r="K17" s="65" t="e">
        <f t="shared" si="3"/>
        <v>#DIV/0!</v>
      </c>
      <c r="L17" s="202" t="e">
        <f t="shared" ref="L17:L60" si="6">(C17+D17+E17+F17)/($C$12)</f>
        <v>#DIV/0!</v>
      </c>
      <c r="M17" s="208"/>
      <c r="N17" s="66" t="e">
        <f t="shared" si="4"/>
        <v>#DIV/0!</v>
      </c>
    </row>
    <row r="18" spans="1:14" ht="20.149999999999999" customHeight="1" x14ac:dyDescent="0.35">
      <c r="A18" s="229"/>
      <c r="B18" s="191"/>
      <c r="C18" s="61"/>
      <c r="D18" s="62"/>
      <c r="E18" s="62"/>
      <c r="F18" s="63"/>
      <c r="G18" s="67">
        <f t="shared" si="0"/>
        <v>0</v>
      </c>
      <c r="H18" s="202" t="e">
        <f t="shared" si="5"/>
        <v>#DIV/0!</v>
      </c>
      <c r="I18" s="65" t="e">
        <f t="shared" si="1"/>
        <v>#DIV/0!</v>
      </c>
      <c r="J18" s="65" t="e">
        <f t="shared" si="2"/>
        <v>#DIV/0!</v>
      </c>
      <c r="K18" s="65" t="e">
        <f t="shared" si="3"/>
        <v>#DIV/0!</v>
      </c>
      <c r="L18" s="202" t="e">
        <f t="shared" si="6"/>
        <v>#DIV/0!</v>
      </c>
      <c r="M18" s="208"/>
      <c r="N18" s="66" t="e">
        <f t="shared" si="4"/>
        <v>#DIV/0!</v>
      </c>
    </row>
    <row r="19" spans="1:14" ht="20.149999999999999" customHeight="1" x14ac:dyDescent="0.35">
      <c r="A19" s="230"/>
      <c r="B19" s="191"/>
      <c r="C19" s="61"/>
      <c r="D19" s="62"/>
      <c r="E19" s="62"/>
      <c r="F19" s="63"/>
      <c r="G19" s="67">
        <f t="shared" si="0"/>
        <v>0</v>
      </c>
      <c r="H19" s="202" t="e">
        <f t="shared" si="5"/>
        <v>#DIV/0!</v>
      </c>
      <c r="I19" s="65" t="e">
        <f t="shared" si="1"/>
        <v>#DIV/0!</v>
      </c>
      <c r="J19" s="65" t="e">
        <f t="shared" si="2"/>
        <v>#DIV/0!</v>
      </c>
      <c r="K19" s="65" t="e">
        <f t="shared" si="3"/>
        <v>#DIV/0!</v>
      </c>
      <c r="L19" s="202" t="e">
        <f t="shared" si="6"/>
        <v>#DIV/0!</v>
      </c>
      <c r="M19" s="208"/>
      <c r="N19" s="66" t="e">
        <f t="shared" si="4"/>
        <v>#DIV/0!</v>
      </c>
    </row>
    <row r="20" spans="1:14" ht="20.149999999999999" customHeight="1" x14ac:dyDescent="0.35">
      <c r="A20" s="228"/>
      <c r="B20" s="191"/>
      <c r="C20" s="61"/>
      <c r="D20" s="62"/>
      <c r="E20" s="62"/>
      <c r="F20" s="63"/>
      <c r="G20" s="67">
        <f t="shared" si="0"/>
        <v>0</v>
      </c>
      <c r="H20" s="202" t="e">
        <f t="shared" si="5"/>
        <v>#DIV/0!</v>
      </c>
      <c r="I20" s="65" t="e">
        <f t="shared" si="1"/>
        <v>#DIV/0!</v>
      </c>
      <c r="J20" s="65" t="e">
        <f t="shared" si="2"/>
        <v>#DIV/0!</v>
      </c>
      <c r="K20" s="65" t="e">
        <f t="shared" si="3"/>
        <v>#DIV/0!</v>
      </c>
      <c r="L20" s="202" t="e">
        <f t="shared" si="6"/>
        <v>#DIV/0!</v>
      </c>
      <c r="M20" s="208"/>
      <c r="N20" s="66" t="e">
        <f t="shared" si="4"/>
        <v>#DIV/0!</v>
      </c>
    </row>
    <row r="21" spans="1:14" ht="20.149999999999999" customHeight="1" x14ac:dyDescent="0.35">
      <c r="A21" s="228"/>
      <c r="B21" s="191"/>
      <c r="C21" s="61"/>
      <c r="D21" s="62"/>
      <c r="E21" s="62"/>
      <c r="F21" s="63"/>
      <c r="G21" s="67">
        <f t="shared" si="0"/>
        <v>0</v>
      </c>
      <c r="H21" s="202" t="e">
        <f t="shared" si="5"/>
        <v>#DIV/0!</v>
      </c>
      <c r="I21" s="65" t="e">
        <f t="shared" si="1"/>
        <v>#DIV/0!</v>
      </c>
      <c r="J21" s="65" t="e">
        <f t="shared" si="2"/>
        <v>#DIV/0!</v>
      </c>
      <c r="K21" s="65" t="e">
        <f t="shared" si="3"/>
        <v>#DIV/0!</v>
      </c>
      <c r="L21" s="202" t="e">
        <f t="shared" si="6"/>
        <v>#DIV/0!</v>
      </c>
      <c r="M21" s="208"/>
      <c r="N21" s="66" t="e">
        <f t="shared" si="4"/>
        <v>#DIV/0!</v>
      </c>
    </row>
    <row r="22" spans="1:14" ht="20.149999999999999" customHeight="1" x14ac:dyDescent="0.35">
      <c r="A22" s="229"/>
      <c r="B22" s="191"/>
      <c r="C22" s="61"/>
      <c r="D22" s="62"/>
      <c r="E22" s="62"/>
      <c r="F22" s="63"/>
      <c r="G22" s="67">
        <f t="shared" si="0"/>
        <v>0</v>
      </c>
      <c r="H22" s="202" t="e">
        <f t="shared" si="5"/>
        <v>#DIV/0!</v>
      </c>
      <c r="I22" s="65" t="e">
        <f t="shared" si="1"/>
        <v>#DIV/0!</v>
      </c>
      <c r="J22" s="65" t="e">
        <f t="shared" si="2"/>
        <v>#DIV/0!</v>
      </c>
      <c r="K22" s="65" t="e">
        <f t="shared" si="3"/>
        <v>#DIV/0!</v>
      </c>
      <c r="L22" s="202" t="e">
        <f t="shared" si="6"/>
        <v>#DIV/0!</v>
      </c>
      <c r="M22" s="208"/>
      <c r="N22" s="66" t="e">
        <f t="shared" si="4"/>
        <v>#DIV/0!</v>
      </c>
    </row>
    <row r="23" spans="1:14" ht="20.149999999999999" customHeight="1" x14ac:dyDescent="0.35">
      <c r="A23" s="228"/>
      <c r="B23" s="191"/>
      <c r="C23" s="61"/>
      <c r="D23" s="62"/>
      <c r="E23" s="62"/>
      <c r="F23" s="63"/>
      <c r="G23" s="67">
        <f t="shared" si="0"/>
        <v>0</v>
      </c>
      <c r="H23" s="202" t="e">
        <f t="shared" si="5"/>
        <v>#DIV/0!</v>
      </c>
      <c r="I23" s="65" t="e">
        <f t="shared" si="1"/>
        <v>#DIV/0!</v>
      </c>
      <c r="J23" s="65" t="e">
        <f t="shared" si="2"/>
        <v>#DIV/0!</v>
      </c>
      <c r="K23" s="65" t="e">
        <f t="shared" si="3"/>
        <v>#DIV/0!</v>
      </c>
      <c r="L23" s="202" t="e">
        <f t="shared" si="6"/>
        <v>#DIV/0!</v>
      </c>
      <c r="M23" s="208"/>
      <c r="N23" s="66" t="e">
        <f t="shared" si="4"/>
        <v>#DIV/0!</v>
      </c>
    </row>
    <row r="24" spans="1:14" ht="20.149999999999999" customHeight="1" x14ac:dyDescent="0.35">
      <c r="A24" s="228"/>
      <c r="B24" s="191"/>
      <c r="C24" s="61"/>
      <c r="D24" s="62"/>
      <c r="E24" s="62"/>
      <c r="F24" s="63"/>
      <c r="G24" s="67">
        <f t="shared" si="0"/>
        <v>0</v>
      </c>
      <c r="H24" s="202" t="e">
        <f t="shared" si="5"/>
        <v>#DIV/0!</v>
      </c>
      <c r="I24" s="65" t="e">
        <f t="shared" si="1"/>
        <v>#DIV/0!</v>
      </c>
      <c r="J24" s="65" t="e">
        <f t="shared" si="2"/>
        <v>#DIV/0!</v>
      </c>
      <c r="K24" s="65" t="e">
        <f t="shared" si="3"/>
        <v>#DIV/0!</v>
      </c>
      <c r="L24" s="202" t="e">
        <f t="shared" si="6"/>
        <v>#DIV/0!</v>
      </c>
      <c r="M24" s="208"/>
      <c r="N24" s="66" t="e">
        <f t="shared" si="4"/>
        <v>#DIV/0!</v>
      </c>
    </row>
    <row r="25" spans="1:14" ht="20.149999999999999" customHeight="1" x14ac:dyDescent="0.35">
      <c r="A25" s="228"/>
      <c r="B25" s="191"/>
      <c r="C25" s="61"/>
      <c r="D25" s="62"/>
      <c r="E25" s="62"/>
      <c r="F25" s="63"/>
      <c r="G25" s="67">
        <f t="shared" si="0"/>
        <v>0</v>
      </c>
      <c r="H25" s="202" t="e">
        <f t="shared" si="5"/>
        <v>#DIV/0!</v>
      </c>
      <c r="I25" s="65" t="e">
        <f t="shared" si="1"/>
        <v>#DIV/0!</v>
      </c>
      <c r="J25" s="65" t="e">
        <f t="shared" si="2"/>
        <v>#DIV/0!</v>
      </c>
      <c r="K25" s="65" t="e">
        <f t="shared" si="3"/>
        <v>#DIV/0!</v>
      </c>
      <c r="L25" s="202" t="e">
        <f t="shared" si="6"/>
        <v>#DIV/0!</v>
      </c>
      <c r="M25" s="208"/>
      <c r="N25" s="66" t="e">
        <f t="shared" si="4"/>
        <v>#DIV/0!</v>
      </c>
    </row>
    <row r="26" spans="1:14" ht="20.149999999999999" customHeight="1" x14ac:dyDescent="0.35">
      <c r="A26" s="228"/>
      <c r="B26" s="191"/>
      <c r="C26" s="61"/>
      <c r="D26" s="62"/>
      <c r="E26" s="62"/>
      <c r="F26" s="63"/>
      <c r="G26" s="67">
        <f t="shared" si="0"/>
        <v>0</v>
      </c>
      <c r="H26" s="202" t="e">
        <f t="shared" si="5"/>
        <v>#DIV/0!</v>
      </c>
      <c r="I26" s="65" t="e">
        <f t="shared" si="1"/>
        <v>#DIV/0!</v>
      </c>
      <c r="J26" s="65" t="e">
        <f t="shared" si="2"/>
        <v>#DIV/0!</v>
      </c>
      <c r="K26" s="65" t="e">
        <f t="shared" si="3"/>
        <v>#DIV/0!</v>
      </c>
      <c r="L26" s="202" t="e">
        <f t="shared" si="6"/>
        <v>#DIV/0!</v>
      </c>
      <c r="M26" s="208"/>
      <c r="N26" s="66" t="e">
        <f t="shared" si="4"/>
        <v>#DIV/0!</v>
      </c>
    </row>
    <row r="27" spans="1:14" ht="20.149999999999999" customHeight="1" x14ac:dyDescent="0.35">
      <c r="A27" s="229"/>
      <c r="B27" s="191"/>
      <c r="C27" s="61"/>
      <c r="D27" s="62"/>
      <c r="E27" s="62"/>
      <c r="F27" s="63"/>
      <c r="G27" s="67">
        <f t="shared" si="0"/>
        <v>0</v>
      </c>
      <c r="H27" s="202" t="e">
        <f t="shared" si="5"/>
        <v>#DIV/0!</v>
      </c>
      <c r="I27" s="65" t="e">
        <f t="shared" si="1"/>
        <v>#DIV/0!</v>
      </c>
      <c r="J27" s="65" t="e">
        <f t="shared" si="2"/>
        <v>#DIV/0!</v>
      </c>
      <c r="K27" s="65" t="e">
        <f t="shared" si="3"/>
        <v>#DIV/0!</v>
      </c>
      <c r="L27" s="202" t="e">
        <f t="shared" si="6"/>
        <v>#DIV/0!</v>
      </c>
      <c r="M27" s="208"/>
      <c r="N27" s="66" t="e">
        <f t="shared" si="4"/>
        <v>#DIV/0!</v>
      </c>
    </row>
    <row r="28" spans="1:14" ht="20.149999999999999" customHeight="1" x14ac:dyDescent="0.35">
      <c r="A28" s="229"/>
      <c r="B28" s="191"/>
      <c r="C28" s="61"/>
      <c r="D28" s="62"/>
      <c r="E28" s="62"/>
      <c r="F28" s="63"/>
      <c r="G28" s="67">
        <f t="shared" si="0"/>
        <v>0</v>
      </c>
      <c r="H28" s="202" t="e">
        <f t="shared" si="5"/>
        <v>#DIV/0!</v>
      </c>
      <c r="I28" s="65" t="e">
        <f t="shared" si="1"/>
        <v>#DIV/0!</v>
      </c>
      <c r="J28" s="65" t="e">
        <f t="shared" si="2"/>
        <v>#DIV/0!</v>
      </c>
      <c r="K28" s="65" t="e">
        <f t="shared" si="3"/>
        <v>#DIV/0!</v>
      </c>
      <c r="L28" s="202" t="e">
        <f t="shared" si="6"/>
        <v>#DIV/0!</v>
      </c>
      <c r="M28" s="208"/>
      <c r="N28" s="66" t="e">
        <f t="shared" si="4"/>
        <v>#DIV/0!</v>
      </c>
    </row>
    <row r="29" spans="1:14" ht="20.149999999999999" customHeight="1" x14ac:dyDescent="0.35">
      <c r="A29" s="231"/>
      <c r="B29" s="191"/>
      <c r="C29" s="68"/>
      <c r="D29" s="69"/>
      <c r="E29" s="69"/>
      <c r="F29" s="70"/>
      <c r="G29" s="67">
        <f t="shared" si="0"/>
        <v>0</v>
      </c>
      <c r="H29" s="202" t="e">
        <f t="shared" si="5"/>
        <v>#DIV/0!</v>
      </c>
      <c r="I29" s="65" t="e">
        <f t="shared" si="1"/>
        <v>#DIV/0!</v>
      </c>
      <c r="J29" s="65" t="e">
        <f t="shared" si="2"/>
        <v>#DIV/0!</v>
      </c>
      <c r="K29" s="65" t="e">
        <f t="shared" si="3"/>
        <v>#DIV/0!</v>
      </c>
      <c r="L29" s="202" t="e">
        <f t="shared" si="6"/>
        <v>#DIV/0!</v>
      </c>
      <c r="M29" s="208"/>
      <c r="N29" s="66" t="e">
        <f t="shared" si="4"/>
        <v>#DIV/0!</v>
      </c>
    </row>
    <row r="30" spans="1:14" ht="20.149999999999999" customHeight="1" x14ac:dyDescent="0.35">
      <c r="A30" s="231"/>
      <c r="B30" s="191"/>
      <c r="C30" s="68"/>
      <c r="D30" s="69"/>
      <c r="E30" s="69"/>
      <c r="F30" s="70"/>
      <c r="G30" s="67">
        <f t="shared" si="0"/>
        <v>0</v>
      </c>
      <c r="H30" s="202" t="e">
        <f t="shared" si="5"/>
        <v>#DIV/0!</v>
      </c>
      <c r="I30" s="65" t="e">
        <f t="shared" si="1"/>
        <v>#DIV/0!</v>
      </c>
      <c r="J30" s="65" t="e">
        <f t="shared" si="2"/>
        <v>#DIV/0!</v>
      </c>
      <c r="K30" s="65" t="e">
        <f t="shared" si="3"/>
        <v>#DIV/0!</v>
      </c>
      <c r="L30" s="202" t="e">
        <f t="shared" si="6"/>
        <v>#DIV/0!</v>
      </c>
      <c r="M30" s="208"/>
      <c r="N30" s="66" t="e">
        <f t="shared" si="4"/>
        <v>#DIV/0!</v>
      </c>
    </row>
    <row r="31" spans="1:14" ht="20.149999999999999" customHeight="1" x14ac:dyDescent="0.35">
      <c r="A31" s="232"/>
      <c r="B31" s="191"/>
      <c r="C31" s="68"/>
      <c r="D31" s="69"/>
      <c r="E31" s="69"/>
      <c r="F31" s="70"/>
      <c r="G31" s="67">
        <f t="shared" si="0"/>
        <v>0</v>
      </c>
      <c r="H31" s="202" t="e">
        <f t="shared" si="5"/>
        <v>#DIV/0!</v>
      </c>
      <c r="I31" s="65" t="e">
        <f t="shared" si="1"/>
        <v>#DIV/0!</v>
      </c>
      <c r="J31" s="65" t="e">
        <f t="shared" si="2"/>
        <v>#DIV/0!</v>
      </c>
      <c r="K31" s="65" t="e">
        <f t="shared" si="3"/>
        <v>#DIV/0!</v>
      </c>
      <c r="L31" s="202" t="e">
        <f t="shared" si="6"/>
        <v>#DIV/0!</v>
      </c>
      <c r="M31" s="208"/>
      <c r="N31" s="66" t="e">
        <f t="shared" si="4"/>
        <v>#DIV/0!</v>
      </c>
    </row>
    <row r="32" spans="1:14" ht="20.149999999999999" customHeight="1" x14ac:dyDescent="0.35">
      <c r="A32" s="228"/>
      <c r="B32" s="191"/>
      <c r="C32" s="68"/>
      <c r="D32" s="69"/>
      <c r="E32" s="69"/>
      <c r="F32" s="70"/>
      <c r="G32" s="67">
        <f t="shared" si="0"/>
        <v>0</v>
      </c>
      <c r="H32" s="202" t="e">
        <f t="shared" si="5"/>
        <v>#DIV/0!</v>
      </c>
      <c r="I32" s="65" t="e">
        <f t="shared" si="1"/>
        <v>#DIV/0!</v>
      </c>
      <c r="J32" s="65" t="e">
        <f t="shared" si="2"/>
        <v>#DIV/0!</v>
      </c>
      <c r="K32" s="65" t="e">
        <f t="shared" si="3"/>
        <v>#DIV/0!</v>
      </c>
      <c r="L32" s="202" t="e">
        <f t="shared" si="6"/>
        <v>#DIV/0!</v>
      </c>
      <c r="M32" s="208"/>
      <c r="N32" s="66" t="e">
        <f t="shared" si="4"/>
        <v>#DIV/0!</v>
      </c>
    </row>
    <row r="33" spans="1:14" ht="20.149999999999999" customHeight="1" x14ac:dyDescent="0.35">
      <c r="A33" s="231"/>
      <c r="B33" s="191"/>
      <c r="C33" s="68"/>
      <c r="D33" s="69"/>
      <c r="E33" s="69"/>
      <c r="F33" s="70"/>
      <c r="G33" s="67">
        <f t="shared" si="0"/>
        <v>0</v>
      </c>
      <c r="H33" s="202" t="e">
        <f t="shared" si="5"/>
        <v>#DIV/0!</v>
      </c>
      <c r="I33" s="65" t="e">
        <f t="shared" si="1"/>
        <v>#DIV/0!</v>
      </c>
      <c r="J33" s="65" t="e">
        <f t="shared" si="2"/>
        <v>#DIV/0!</v>
      </c>
      <c r="K33" s="65" t="e">
        <f t="shared" si="3"/>
        <v>#DIV/0!</v>
      </c>
      <c r="L33" s="202" t="e">
        <f t="shared" si="6"/>
        <v>#DIV/0!</v>
      </c>
      <c r="M33" s="208"/>
      <c r="N33" s="66" t="e">
        <f t="shared" si="4"/>
        <v>#DIV/0!</v>
      </c>
    </row>
    <row r="34" spans="1:14" ht="20.149999999999999" customHeight="1" x14ac:dyDescent="0.35">
      <c r="A34" s="231"/>
      <c r="B34" s="191"/>
      <c r="C34" s="68"/>
      <c r="D34" s="69"/>
      <c r="E34" s="69"/>
      <c r="F34" s="70"/>
      <c r="G34" s="67">
        <f t="shared" si="0"/>
        <v>0</v>
      </c>
      <c r="H34" s="202" t="e">
        <f t="shared" si="5"/>
        <v>#DIV/0!</v>
      </c>
      <c r="I34" s="65" t="e">
        <f t="shared" si="1"/>
        <v>#DIV/0!</v>
      </c>
      <c r="J34" s="65" t="e">
        <f t="shared" si="2"/>
        <v>#DIV/0!</v>
      </c>
      <c r="K34" s="65" t="e">
        <f t="shared" si="3"/>
        <v>#DIV/0!</v>
      </c>
      <c r="L34" s="202" t="e">
        <f t="shared" si="6"/>
        <v>#DIV/0!</v>
      </c>
      <c r="M34" s="208"/>
      <c r="N34" s="66" t="e">
        <f t="shared" si="4"/>
        <v>#DIV/0!</v>
      </c>
    </row>
    <row r="35" spans="1:14" ht="20.149999999999999" customHeight="1" x14ac:dyDescent="0.35">
      <c r="A35" s="231"/>
      <c r="B35" s="191"/>
      <c r="C35" s="68"/>
      <c r="D35" s="69"/>
      <c r="E35" s="69"/>
      <c r="F35" s="70"/>
      <c r="G35" s="67">
        <f t="shared" si="0"/>
        <v>0</v>
      </c>
      <c r="H35" s="202" t="e">
        <f t="shared" si="5"/>
        <v>#DIV/0!</v>
      </c>
      <c r="I35" s="65" t="e">
        <f t="shared" si="1"/>
        <v>#DIV/0!</v>
      </c>
      <c r="J35" s="65" t="e">
        <f t="shared" si="2"/>
        <v>#DIV/0!</v>
      </c>
      <c r="K35" s="65" t="e">
        <f t="shared" si="3"/>
        <v>#DIV/0!</v>
      </c>
      <c r="L35" s="202" t="e">
        <f t="shared" si="6"/>
        <v>#DIV/0!</v>
      </c>
      <c r="M35" s="208"/>
      <c r="N35" s="66" t="e">
        <f t="shared" si="4"/>
        <v>#DIV/0!</v>
      </c>
    </row>
    <row r="36" spans="1:14" ht="20.149999999999999" customHeight="1" x14ac:dyDescent="0.35">
      <c r="A36" s="228"/>
      <c r="B36" s="191"/>
      <c r="C36" s="68"/>
      <c r="D36" s="69"/>
      <c r="E36" s="69"/>
      <c r="F36" s="70"/>
      <c r="G36" s="67">
        <f t="shared" si="0"/>
        <v>0</v>
      </c>
      <c r="H36" s="202" t="e">
        <f t="shared" si="5"/>
        <v>#DIV/0!</v>
      </c>
      <c r="I36" s="65" t="e">
        <f t="shared" si="1"/>
        <v>#DIV/0!</v>
      </c>
      <c r="J36" s="65" t="e">
        <f t="shared" si="2"/>
        <v>#DIV/0!</v>
      </c>
      <c r="K36" s="65" t="e">
        <f t="shared" si="3"/>
        <v>#DIV/0!</v>
      </c>
      <c r="L36" s="202" t="e">
        <f t="shared" si="6"/>
        <v>#DIV/0!</v>
      </c>
      <c r="M36" s="208"/>
      <c r="N36" s="66" t="e">
        <f t="shared" si="4"/>
        <v>#DIV/0!</v>
      </c>
    </row>
    <row r="37" spans="1:14" ht="20.149999999999999" customHeight="1" x14ac:dyDescent="0.35">
      <c r="A37" s="228"/>
      <c r="B37" s="191"/>
      <c r="C37" s="68"/>
      <c r="D37" s="69"/>
      <c r="E37" s="69"/>
      <c r="F37" s="70"/>
      <c r="G37" s="67">
        <f t="shared" si="0"/>
        <v>0</v>
      </c>
      <c r="H37" s="202" t="e">
        <f t="shared" si="5"/>
        <v>#DIV/0!</v>
      </c>
      <c r="I37" s="65" t="e">
        <f t="shared" si="1"/>
        <v>#DIV/0!</v>
      </c>
      <c r="J37" s="65" t="e">
        <f t="shared" si="2"/>
        <v>#DIV/0!</v>
      </c>
      <c r="K37" s="65" t="e">
        <f t="shared" si="3"/>
        <v>#DIV/0!</v>
      </c>
      <c r="L37" s="202" t="e">
        <f t="shared" si="6"/>
        <v>#DIV/0!</v>
      </c>
      <c r="M37" s="208"/>
      <c r="N37" s="66" t="e">
        <f t="shared" si="4"/>
        <v>#DIV/0!</v>
      </c>
    </row>
    <row r="38" spans="1:14" ht="20.149999999999999" customHeight="1" x14ac:dyDescent="0.35">
      <c r="A38" s="231"/>
      <c r="B38" s="191"/>
      <c r="C38" s="68"/>
      <c r="D38" s="69"/>
      <c r="E38" s="69"/>
      <c r="F38" s="70"/>
      <c r="G38" s="67">
        <f t="shared" si="0"/>
        <v>0</v>
      </c>
      <c r="H38" s="202" t="e">
        <f t="shared" si="5"/>
        <v>#DIV/0!</v>
      </c>
      <c r="I38" s="65" t="e">
        <f t="shared" si="1"/>
        <v>#DIV/0!</v>
      </c>
      <c r="J38" s="65" t="e">
        <f t="shared" si="2"/>
        <v>#DIV/0!</v>
      </c>
      <c r="K38" s="65" t="e">
        <f t="shared" si="3"/>
        <v>#DIV/0!</v>
      </c>
      <c r="L38" s="202" t="e">
        <f t="shared" si="6"/>
        <v>#DIV/0!</v>
      </c>
      <c r="M38" s="208"/>
      <c r="N38" s="66" t="e">
        <f t="shared" si="4"/>
        <v>#DIV/0!</v>
      </c>
    </row>
    <row r="39" spans="1:14" ht="20.149999999999999" customHeight="1" x14ac:dyDescent="0.35">
      <c r="A39" s="231"/>
      <c r="B39" s="191"/>
      <c r="C39" s="68"/>
      <c r="D39" s="69"/>
      <c r="E39" s="69"/>
      <c r="F39" s="70"/>
      <c r="G39" s="67">
        <f t="shared" si="0"/>
        <v>0</v>
      </c>
      <c r="H39" s="202" t="e">
        <f t="shared" si="5"/>
        <v>#DIV/0!</v>
      </c>
      <c r="I39" s="65" t="e">
        <f t="shared" si="1"/>
        <v>#DIV/0!</v>
      </c>
      <c r="J39" s="65" t="e">
        <f t="shared" si="2"/>
        <v>#DIV/0!</v>
      </c>
      <c r="K39" s="65" t="e">
        <f t="shared" si="3"/>
        <v>#DIV/0!</v>
      </c>
      <c r="L39" s="202" t="e">
        <f t="shared" si="6"/>
        <v>#DIV/0!</v>
      </c>
      <c r="M39" s="208"/>
      <c r="N39" s="66" t="e">
        <f t="shared" si="4"/>
        <v>#DIV/0!</v>
      </c>
    </row>
    <row r="40" spans="1:14" ht="20.149999999999999" customHeight="1" x14ac:dyDescent="0.35">
      <c r="A40" s="231"/>
      <c r="B40" s="191"/>
      <c r="C40" s="68"/>
      <c r="D40" s="69"/>
      <c r="E40" s="69"/>
      <c r="F40" s="70"/>
      <c r="G40" s="67">
        <f t="shared" si="0"/>
        <v>0</v>
      </c>
      <c r="H40" s="202" t="e">
        <f t="shared" si="5"/>
        <v>#DIV/0!</v>
      </c>
      <c r="I40" s="65" t="e">
        <f t="shared" si="1"/>
        <v>#DIV/0!</v>
      </c>
      <c r="J40" s="65" t="e">
        <f t="shared" si="2"/>
        <v>#DIV/0!</v>
      </c>
      <c r="K40" s="65" t="e">
        <f t="shared" si="3"/>
        <v>#DIV/0!</v>
      </c>
      <c r="L40" s="202" t="e">
        <f t="shared" si="6"/>
        <v>#DIV/0!</v>
      </c>
      <c r="M40" s="208"/>
      <c r="N40" s="66" t="e">
        <f t="shared" si="4"/>
        <v>#DIV/0!</v>
      </c>
    </row>
    <row r="41" spans="1:14" ht="20.149999999999999" customHeight="1" x14ac:dyDescent="0.35">
      <c r="A41" s="231"/>
      <c r="B41" s="191"/>
      <c r="C41" s="68"/>
      <c r="D41" s="69"/>
      <c r="E41" s="69"/>
      <c r="F41" s="70"/>
      <c r="G41" s="67">
        <f t="shared" si="0"/>
        <v>0</v>
      </c>
      <c r="H41" s="202" t="e">
        <f t="shared" si="5"/>
        <v>#DIV/0!</v>
      </c>
      <c r="I41" s="65" t="e">
        <f t="shared" si="1"/>
        <v>#DIV/0!</v>
      </c>
      <c r="J41" s="65" t="e">
        <f t="shared" si="2"/>
        <v>#DIV/0!</v>
      </c>
      <c r="K41" s="65" t="e">
        <f t="shared" si="3"/>
        <v>#DIV/0!</v>
      </c>
      <c r="L41" s="202" t="e">
        <f t="shared" si="6"/>
        <v>#DIV/0!</v>
      </c>
      <c r="M41" s="208"/>
      <c r="N41" s="66" t="e">
        <f t="shared" si="4"/>
        <v>#DIV/0!</v>
      </c>
    </row>
    <row r="42" spans="1:14" ht="20.149999999999999" customHeight="1" x14ac:dyDescent="0.35">
      <c r="A42" s="231"/>
      <c r="B42" s="191"/>
      <c r="C42" s="68"/>
      <c r="D42" s="69"/>
      <c r="E42" s="69"/>
      <c r="F42" s="70"/>
      <c r="G42" s="67">
        <f t="shared" si="0"/>
        <v>0</v>
      </c>
      <c r="H42" s="202" t="e">
        <f t="shared" si="5"/>
        <v>#DIV/0!</v>
      </c>
      <c r="I42" s="65" t="e">
        <f t="shared" si="1"/>
        <v>#DIV/0!</v>
      </c>
      <c r="J42" s="65" t="e">
        <f t="shared" si="2"/>
        <v>#DIV/0!</v>
      </c>
      <c r="K42" s="65" t="e">
        <f t="shared" si="3"/>
        <v>#DIV/0!</v>
      </c>
      <c r="L42" s="202" t="e">
        <f t="shared" si="6"/>
        <v>#DIV/0!</v>
      </c>
      <c r="M42" s="208"/>
      <c r="N42" s="66" t="e">
        <f t="shared" si="4"/>
        <v>#DIV/0!</v>
      </c>
    </row>
    <row r="43" spans="1:14" ht="20.149999999999999" customHeight="1" x14ac:dyDescent="0.35">
      <c r="A43" s="228"/>
      <c r="B43" s="191"/>
      <c r="C43" s="68"/>
      <c r="D43" s="69"/>
      <c r="E43" s="69"/>
      <c r="F43" s="70"/>
      <c r="G43" s="67">
        <f t="shared" si="0"/>
        <v>0</v>
      </c>
      <c r="H43" s="202" t="e">
        <f t="shared" si="5"/>
        <v>#DIV/0!</v>
      </c>
      <c r="I43" s="65" t="e">
        <f t="shared" si="1"/>
        <v>#DIV/0!</v>
      </c>
      <c r="J43" s="65" t="e">
        <f t="shared" si="2"/>
        <v>#DIV/0!</v>
      </c>
      <c r="K43" s="65" t="e">
        <f t="shared" si="3"/>
        <v>#DIV/0!</v>
      </c>
      <c r="L43" s="202" t="e">
        <f t="shared" si="6"/>
        <v>#DIV/0!</v>
      </c>
      <c r="M43" s="208"/>
      <c r="N43" s="66" t="e">
        <f t="shared" si="4"/>
        <v>#DIV/0!</v>
      </c>
    </row>
    <row r="44" spans="1:14" ht="20.149999999999999" customHeight="1" x14ac:dyDescent="0.35">
      <c r="A44" s="231"/>
      <c r="B44" s="191"/>
      <c r="C44" s="68"/>
      <c r="D44" s="69"/>
      <c r="E44" s="69"/>
      <c r="F44" s="70"/>
      <c r="G44" s="67">
        <f t="shared" si="0"/>
        <v>0</v>
      </c>
      <c r="H44" s="202" t="e">
        <f t="shared" si="5"/>
        <v>#DIV/0!</v>
      </c>
      <c r="I44" s="65" t="e">
        <f t="shared" si="1"/>
        <v>#DIV/0!</v>
      </c>
      <c r="J44" s="65" t="e">
        <f t="shared" si="2"/>
        <v>#DIV/0!</v>
      </c>
      <c r="K44" s="65" t="e">
        <f t="shared" si="3"/>
        <v>#DIV/0!</v>
      </c>
      <c r="L44" s="202" t="e">
        <f t="shared" si="6"/>
        <v>#DIV/0!</v>
      </c>
      <c r="M44" s="208"/>
      <c r="N44" s="66" t="e">
        <f t="shared" si="4"/>
        <v>#DIV/0!</v>
      </c>
    </row>
    <row r="45" spans="1:14" ht="20.149999999999999" customHeight="1" x14ac:dyDescent="0.35">
      <c r="A45" s="231"/>
      <c r="B45" s="191"/>
      <c r="C45" s="68"/>
      <c r="D45" s="69"/>
      <c r="E45" s="69"/>
      <c r="F45" s="70"/>
      <c r="G45" s="67">
        <f t="shared" si="0"/>
        <v>0</v>
      </c>
      <c r="H45" s="202" t="e">
        <f t="shared" si="5"/>
        <v>#DIV/0!</v>
      </c>
      <c r="I45" s="65" t="e">
        <f t="shared" si="1"/>
        <v>#DIV/0!</v>
      </c>
      <c r="J45" s="65" t="e">
        <f t="shared" si="2"/>
        <v>#DIV/0!</v>
      </c>
      <c r="K45" s="65" t="e">
        <f t="shared" si="3"/>
        <v>#DIV/0!</v>
      </c>
      <c r="L45" s="202" t="e">
        <f t="shared" si="6"/>
        <v>#DIV/0!</v>
      </c>
      <c r="M45" s="208"/>
      <c r="N45" s="66" t="e">
        <f t="shared" si="4"/>
        <v>#DIV/0!</v>
      </c>
    </row>
    <row r="46" spans="1:14" ht="20.149999999999999" customHeight="1" x14ac:dyDescent="0.35">
      <c r="A46" s="231"/>
      <c r="B46" s="191"/>
      <c r="C46" s="68"/>
      <c r="D46" s="69"/>
      <c r="E46" s="69"/>
      <c r="F46" s="70"/>
      <c r="G46" s="67">
        <f t="shared" si="0"/>
        <v>0</v>
      </c>
      <c r="H46" s="202" t="e">
        <f t="shared" si="5"/>
        <v>#DIV/0!</v>
      </c>
      <c r="I46" s="65" t="e">
        <f t="shared" si="1"/>
        <v>#DIV/0!</v>
      </c>
      <c r="J46" s="65" t="e">
        <f t="shared" si="2"/>
        <v>#DIV/0!</v>
      </c>
      <c r="K46" s="65" t="e">
        <f t="shared" si="3"/>
        <v>#DIV/0!</v>
      </c>
      <c r="L46" s="202" t="e">
        <f t="shared" si="6"/>
        <v>#DIV/0!</v>
      </c>
      <c r="M46" s="208"/>
      <c r="N46" s="66" t="e">
        <f t="shared" si="4"/>
        <v>#DIV/0!</v>
      </c>
    </row>
    <row r="47" spans="1:14" ht="20.149999999999999" customHeight="1" x14ac:dyDescent="0.35">
      <c r="A47" s="231"/>
      <c r="B47" s="191"/>
      <c r="C47" s="68"/>
      <c r="D47" s="69"/>
      <c r="E47" s="69"/>
      <c r="F47" s="70"/>
      <c r="G47" s="67">
        <f t="shared" si="0"/>
        <v>0</v>
      </c>
      <c r="H47" s="202" t="e">
        <f t="shared" si="5"/>
        <v>#DIV/0!</v>
      </c>
      <c r="I47" s="65" t="e">
        <f t="shared" si="1"/>
        <v>#DIV/0!</v>
      </c>
      <c r="J47" s="65" t="e">
        <f t="shared" si="2"/>
        <v>#DIV/0!</v>
      </c>
      <c r="K47" s="65" t="e">
        <f t="shared" si="3"/>
        <v>#DIV/0!</v>
      </c>
      <c r="L47" s="202" t="e">
        <f t="shared" si="6"/>
        <v>#DIV/0!</v>
      </c>
      <c r="M47" s="208"/>
      <c r="N47" s="66" t="e">
        <f t="shared" si="4"/>
        <v>#DIV/0!</v>
      </c>
    </row>
    <row r="48" spans="1:14" ht="20.149999999999999" customHeight="1" x14ac:dyDescent="0.35">
      <c r="A48" s="231"/>
      <c r="B48" s="191"/>
      <c r="C48" s="68"/>
      <c r="D48" s="69"/>
      <c r="E48" s="69"/>
      <c r="F48" s="70"/>
      <c r="G48" s="67">
        <f t="shared" si="0"/>
        <v>0</v>
      </c>
      <c r="H48" s="202" t="e">
        <f t="shared" si="5"/>
        <v>#DIV/0!</v>
      </c>
      <c r="I48" s="65" t="e">
        <f t="shared" si="1"/>
        <v>#DIV/0!</v>
      </c>
      <c r="J48" s="65" t="e">
        <f t="shared" si="2"/>
        <v>#DIV/0!</v>
      </c>
      <c r="K48" s="65" t="e">
        <f t="shared" si="3"/>
        <v>#DIV/0!</v>
      </c>
      <c r="L48" s="202" t="e">
        <f t="shared" si="6"/>
        <v>#DIV/0!</v>
      </c>
      <c r="M48" s="208"/>
      <c r="N48" s="66" t="e">
        <f t="shared" si="4"/>
        <v>#DIV/0!</v>
      </c>
    </row>
    <row r="49" spans="1:14" ht="20.149999999999999" customHeight="1" x14ac:dyDescent="0.35">
      <c r="A49" s="231"/>
      <c r="B49" s="191"/>
      <c r="C49" s="68"/>
      <c r="D49" s="69"/>
      <c r="E49" s="69"/>
      <c r="F49" s="70"/>
      <c r="G49" s="67">
        <f t="shared" si="0"/>
        <v>0</v>
      </c>
      <c r="H49" s="202" t="e">
        <f t="shared" si="5"/>
        <v>#DIV/0!</v>
      </c>
      <c r="I49" s="65" t="e">
        <f t="shared" si="1"/>
        <v>#DIV/0!</v>
      </c>
      <c r="J49" s="65" t="e">
        <f t="shared" si="2"/>
        <v>#DIV/0!</v>
      </c>
      <c r="K49" s="65" t="e">
        <f t="shared" si="3"/>
        <v>#DIV/0!</v>
      </c>
      <c r="L49" s="202" t="e">
        <f t="shared" si="6"/>
        <v>#DIV/0!</v>
      </c>
      <c r="M49" s="208"/>
      <c r="N49" s="66" t="e">
        <f t="shared" si="4"/>
        <v>#DIV/0!</v>
      </c>
    </row>
    <row r="50" spans="1:14" ht="20.149999999999999" customHeight="1" x14ac:dyDescent="0.35">
      <c r="A50" s="228"/>
      <c r="B50" s="191"/>
      <c r="C50" s="61"/>
      <c r="D50" s="62"/>
      <c r="E50" s="62"/>
      <c r="F50" s="63"/>
      <c r="G50" s="67">
        <f t="shared" si="0"/>
        <v>0</v>
      </c>
      <c r="H50" s="202" t="e">
        <f t="shared" si="5"/>
        <v>#DIV/0!</v>
      </c>
      <c r="I50" s="65" t="e">
        <f t="shared" si="1"/>
        <v>#DIV/0!</v>
      </c>
      <c r="J50" s="65" t="e">
        <f t="shared" si="2"/>
        <v>#DIV/0!</v>
      </c>
      <c r="K50" s="65" t="e">
        <f t="shared" si="3"/>
        <v>#DIV/0!</v>
      </c>
      <c r="L50" s="202" t="e">
        <f t="shared" si="6"/>
        <v>#DIV/0!</v>
      </c>
      <c r="M50" s="208"/>
      <c r="N50" s="66" t="e">
        <f t="shared" si="4"/>
        <v>#DIV/0!</v>
      </c>
    </row>
    <row r="51" spans="1:14" ht="20.149999999999999" customHeight="1" x14ac:dyDescent="0.35">
      <c r="A51" s="231"/>
      <c r="B51" s="191"/>
      <c r="C51" s="61"/>
      <c r="D51" s="62"/>
      <c r="E51" s="62"/>
      <c r="F51" s="63"/>
      <c r="G51" s="67">
        <f t="shared" si="0"/>
        <v>0</v>
      </c>
      <c r="H51" s="202" t="e">
        <f t="shared" si="5"/>
        <v>#DIV/0!</v>
      </c>
      <c r="I51" s="65" t="e">
        <f t="shared" si="1"/>
        <v>#DIV/0!</v>
      </c>
      <c r="J51" s="65" t="e">
        <f t="shared" si="2"/>
        <v>#DIV/0!</v>
      </c>
      <c r="K51" s="65" t="e">
        <f t="shared" si="3"/>
        <v>#DIV/0!</v>
      </c>
      <c r="L51" s="202" t="e">
        <f t="shared" si="6"/>
        <v>#DIV/0!</v>
      </c>
      <c r="M51" s="208"/>
      <c r="N51" s="66" t="e">
        <f t="shared" si="4"/>
        <v>#DIV/0!</v>
      </c>
    </row>
    <row r="52" spans="1:14" ht="20.149999999999999" customHeight="1" x14ac:dyDescent="0.35">
      <c r="A52" s="231"/>
      <c r="B52" s="191"/>
      <c r="C52" s="61"/>
      <c r="D52" s="62"/>
      <c r="E52" s="62"/>
      <c r="F52" s="63"/>
      <c r="G52" s="67">
        <f t="shared" si="0"/>
        <v>0</v>
      </c>
      <c r="H52" s="202" t="e">
        <f t="shared" si="5"/>
        <v>#DIV/0!</v>
      </c>
      <c r="I52" s="65" t="e">
        <f t="shared" si="1"/>
        <v>#DIV/0!</v>
      </c>
      <c r="J52" s="65" t="e">
        <f t="shared" si="2"/>
        <v>#DIV/0!</v>
      </c>
      <c r="K52" s="65" t="e">
        <f t="shared" si="3"/>
        <v>#DIV/0!</v>
      </c>
      <c r="L52" s="202" t="e">
        <f t="shared" si="6"/>
        <v>#DIV/0!</v>
      </c>
      <c r="M52" s="208"/>
      <c r="N52" s="66" t="e">
        <f t="shared" si="4"/>
        <v>#DIV/0!</v>
      </c>
    </row>
    <row r="53" spans="1:14" ht="20.149999999999999" customHeight="1" x14ac:dyDescent="0.35">
      <c r="A53" s="231"/>
      <c r="B53" s="191"/>
      <c r="C53" s="61"/>
      <c r="D53" s="62"/>
      <c r="E53" s="62"/>
      <c r="F53" s="63"/>
      <c r="G53" s="67">
        <f t="shared" si="0"/>
        <v>0</v>
      </c>
      <c r="H53" s="202" t="e">
        <f t="shared" si="5"/>
        <v>#DIV/0!</v>
      </c>
      <c r="I53" s="65" t="e">
        <f t="shared" si="1"/>
        <v>#DIV/0!</v>
      </c>
      <c r="J53" s="65" t="e">
        <f t="shared" si="2"/>
        <v>#DIV/0!</v>
      </c>
      <c r="K53" s="65" t="e">
        <f t="shared" si="3"/>
        <v>#DIV/0!</v>
      </c>
      <c r="L53" s="202" t="e">
        <f t="shared" si="6"/>
        <v>#DIV/0!</v>
      </c>
      <c r="M53" s="208"/>
      <c r="N53" s="66" t="e">
        <f t="shared" si="4"/>
        <v>#DIV/0!</v>
      </c>
    </row>
    <row r="54" spans="1:14" ht="20.149999999999999" customHeight="1" x14ac:dyDescent="0.35">
      <c r="A54" s="231"/>
      <c r="B54" s="191"/>
      <c r="C54" s="61"/>
      <c r="D54" s="62"/>
      <c r="E54" s="62"/>
      <c r="F54" s="63"/>
      <c r="G54" s="67">
        <f t="shared" si="0"/>
        <v>0</v>
      </c>
      <c r="H54" s="202" t="e">
        <f t="shared" si="5"/>
        <v>#DIV/0!</v>
      </c>
      <c r="I54" s="65" t="e">
        <f t="shared" si="1"/>
        <v>#DIV/0!</v>
      </c>
      <c r="J54" s="65" t="e">
        <f t="shared" si="2"/>
        <v>#DIV/0!</v>
      </c>
      <c r="K54" s="65" t="e">
        <f t="shared" si="3"/>
        <v>#DIV/0!</v>
      </c>
      <c r="L54" s="202" t="e">
        <f t="shared" si="6"/>
        <v>#DIV/0!</v>
      </c>
      <c r="M54" s="208"/>
      <c r="N54" s="66" t="e">
        <f t="shared" si="4"/>
        <v>#DIV/0!</v>
      </c>
    </row>
    <row r="55" spans="1:14" ht="20.149999999999999" customHeight="1" x14ac:dyDescent="0.35">
      <c r="A55" s="231"/>
      <c r="B55" s="191"/>
      <c r="C55" s="61"/>
      <c r="D55" s="62"/>
      <c r="E55" s="62"/>
      <c r="F55" s="63"/>
      <c r="G55" s="67">
        <f t="shared" si="0"/>
        <v>0</v>
      </c>
      <c r="H55" s="202" t="e">
        <f t="shared" si="5"/>
        <v>#DIV/0!</v>
      </c>
      <c r="I55" s="65" t="e">
        <f t="shared" si="1"/>
        <v>#DIV/0!</v>
      </c>
      <c r="J55" s="65" t="e">
        <f t="shared" si="2"/>
        <v>#DIV/0!</v>
      </c>
      <c r="K55" s="65" t="e">
        <f t="shared" si="3"/>
        <v>#DIV/0!</v>
      </c>
      <c r="L55" s="202" t="e">
        <f t="shared" si="6"/>
        <v>#DIV/0!</v>
      </c>
      <c r="M55" s="208"/>
      <c r="N55" s="66" t="e">
        <f t="shared" si="4"/>
        <v>#DIV/0!</v>
      </c>
    </row>
    <row r="56" spans="1:14" ht="20.149999999999999" customHeight="1" x14ac:dyDescent="0.35">
      <c r="A56" s="231"/>
      <c r="B56" s="191"/>
      <c r="C56" s="61"/>
      <c r="D56" s="62"/>
      <c r="E56" s="62"/>
      <c r="F56" s="63"/>
      <c r="G56" s="67">
        <f t="shared" si="0"/>
        <v>0</v>
      </c>
      <c r="H56" s="202" t="e">
        <f t="shared" si="5"/>
        <v>#DIV/0!</v>
      </c>
      <c r="I56" s="65" t="e">
        <f t="shared" si="1"/>
        <v>#DIV/0!</v>
      </c>
      <c r="J56" s="65" t="e">
        <f t="shared" si="2"/>
        <v>#DIV/0!</v>
      </c>
      <c r="K56" s="65" t="e">
        <f t="shared" si="3"/>
        <v>#DIV/0!</v>
      </c>
      <c r="L56" s="202" t="e">
        <f t="shared" si="6"/>
        <v>#DIV/0!</v>
      </c>
      <c r="M56" s="208"/>
      <c r="N56" s="66" t="e">
        <f t="shared" si="4"/>
        <v>#DIV/0!</v>
      </c>
    </row>
    <row r="57" spans="1:14" ht="20.149999999999999" customHeight="1" x14ac:dyDescent="0.35">
      <c r="A57" s="231"/>
      <c r="B57" s="191"/>
      <c r="C57" s="61"/>
      <c r="D57" s="62"/>
      <c r="E57" s="62"/>
      <c r="F57" s="63"/>
      <c r="G57" s="67">
        <f t="shared" si="0"/>
        <v>0</v>
      </c>
      <c r="H57" s="202" t="e">
        <f t="shared" si="5"/>
        <v>#DIV/0!</v>
      </c>
      <c r="I57" s="65" t="e">
        <f t="shared" si="1"/>
        <v>#DIV/0!</v>
      </c>
      <c r="J57" s="65" t="e">
        <f t="shared" si="2"/>
        <v>#DIV/0!</v>
      </c>
      <c r="K57" s="65" t="e">
        <f t="shared" si="3"/>
        <v>#DIV/0!</v>
      </c>
      <c r="L57" s="202" t="e">
        <f t="shared" si="6"/>
        <v>#DIV/0!</v>
      </c>
      <c r="M57" s="208"/>
      <c r="N57" s="66" t="e">
        <f t="shared" si="4"/>
        <v>#DIV/0!</v>
      </c>
    </row>
    <row r="58" spans="1:14" ht="20.149999999999999" customHeight="1" x14ac:dyDescent="0.35">
      <c r="A58" s="231"/>
      <c r="B58" s="191"/>
      <c r="C58" s="61"/>
      <c r="D58" s="62"/>
      <c r="E58" s="62"/>
      <c r="F58" s="63"/>
      <c r="G58" s="67">
        <f t="shared" si="0"/>
        <v>0</v>
      </c>
      <c r="H58" s="202" t="e">
        <f t="shared" si="5"/>
        <v>#DIV/0!</v>
      </c>
      <c r="I58" s="65" t="e">
        <f t="shared" si="1"/>
        <v>#DIV/0!</v>
      </c>
      <c r="J58" s="65" t="e">
        <f t="shared" si="2"/>
        <v>#DIV/0!</v>
      </c>
      <c r="K58" s="65" t="e">
        <f t="shared" si="3"/>
        <v>#DIV/0!</v>
      </c>
      <c r="L58" s="202" t="e">
        <f t="shared" si="6"/>
        <v>#DIV/0!</v>
      </c>
      <c r="M58" s="208"/>
      <c r="N58" s="66" t="e">
        <f t="shared" si="4"/>
        <v>#DIV/0!</v>
      </c>
    </row>
    <row r="59" spans="1:14" ht="20.149999999999999" customHeight="1" x14ac:dyDescent="0.35">
      <c r="A59" s="231"/>
      <c r="B59" s="191"/>
      <c r="C59" s="61"/>
      <c r="D59" s="62"/>
      <c r="E59" s="62"/>
      <c r="F59" s="63"/>
      <c r="G59" s="67">
        <f t="shared" si="0"/>
        <v>0</v>
      </c>
      <c r="H59" s="202" t="e">
        <f t="shared" si="5"/>
        <v>#DIV/0!</v>
      </c>
      <c r="I59" s="65" t="e">
        <f t="shared" si="1"/>
        <v>#DIV/0!</v>
      </c>
      <c r="J59" s="65" t="e">
        <f t="shared" si="2"/>
        <v>#DIV/0!</v>
      </c>
      <c r="K59" s="65" t="e">
        <f t="shared" si="3"/>
        <v>#DIV/0!</v>
      </c>
      <c r="L59" s="202" t="e">
        <f t="shared" si="6"/>
        <v>#DIV/0!</v>
      </c>
      <c r="M59" s="208"/>
      <c r="N59" s="66" t="e">
        <f t="shared" si="4"/>
        <v>#DIV/0!</v>
      </c>
    </row>
    <row r="60" spans="1:14" ht="20.149999999999999" customHeight="1" thickBot="1" x14ac:dyDescent="0.4">
      <c r="A60" s="233"/>
      <c r="B60" s="192"/>
      <c r="C60" s="71"/>
      <c r="D60" s="72"/>
      <c r="E60" s="72"/>
      <c r="F60" s="73"/>
      <c r="G60" s="67">
        <f t="shared" si="0"/>
        <v>0</v>
      </c>
      <c r="H60" s="202" t="e">
        <f t="shared" si="5"/>
        <v>#DIV/0!</v>
      </c>
      <c r="I60" s="74" t="e">
        <f t="shared" si="1"/>
        <v>#DIV/0!</v>
      </c>
      <c r="J60" s="65" t="e">
        <f t="shared" si="2"/>
        <v>#DIV/0!</v>
      </c>
      <c r="K60" s="65" t="e">
        <f t="shared" si="3"/>
        <v>#DIV/0!</v>
      </c>
      <c r="L60" s="202" t="e">
        <f t="shared" si="6"/>
        <v>#DIV/0!</v>
      </c>
      <c r="M60" s="209"/>
      <c r="N60" s="66" t="e">
        <f t="shared" si="4"/>
        <v>#DIV/0!</v>
      </c>
    </row>
    <row r="61" spans="1:14" ht="30.75" customHeight="1" thickBot="1" x14ac:dyDescent="0.5">
      <c r="A61" s="469" t="s">
        <v>60</v>
      </c>
      <c r="B61" s="470"/>
      <c r="C61" s="75">
        <f>SUM(C13:C60)</f>
        <v>0</v>
      </c>
      <c r="D61" s="76">
        <f>SUM(D13:D60)</f>
        <v>0</v>
      </c>
      <c r="E61" s="76">
        <f>SUM(E13:E60)</f>
        <v>0</v>
      </c>
      <c r="F61" s="77">
        <f>SUM(F13:F60)</f>
        <v>0</v>
      </c>
      <c r="G61" s="78">
        <f>SUM(G13:G60)</f>
        <v>0</v>
      </c>
      <c r="H61" s="203" t="e">
        <f>SUM(D61:F61)/C12</f>
        <v>#DIV/0!</v>
      </c>
      <c r="I61" s="79" t="e">
        <f>SUM(D61/F12)</f>
        <v>#DIV/0!</v>
      </c>
      <c r="J61" s="79" t="e">
        <f>SUM(E61/G12)</f>
        <v>#DIV/0!</v>
      </c>
      <c r="K61" s="79" t="e">
        <f>SUM(F61/H12)</f>
        <v>#DIV/0!</v>
      </c>
      <c r="L61" s="80" t="e">
        <f>G61/(C12+E12)</f>
        <v>#DIV/0!</v>
      </c>
      <c r="M61" s="81">
        <f>SUM(M13:M60)</f>
        <v>0</v>
      </c>
      <c r="N61" s="80" t="e">
        <f t="shared" si="4"/>
        <v>#DIV/0!</v>
      </c>
    </row>
    <row r="62" spans="1:14" ht="19.5" customHeight="1" x14ac:dyDescent="0.3">
      <c r="B62" s="34"/>
      <c r="C62" s="34"/>
      <c r="D62" s="34"/>
      <c r="E62" s="34"/>
      <c r="F62" s="34"/>
      <c r="G62" s="82"/>
      <c r="H62" s="34"/>
      <c r="I62" s="34"/>
      <c r="J62" s="34"/>
      <c r="K62" s="34"/>
      <c r="L62" s="34"/>
    </row>
    <row r="63" spans="1:14" ht="21" customHeight="1" x14ac:dyDescent="0.45">
      <c r="A63" s="454" t="s">
        <v>74</v>
      </c>
      <c r="B63" s="455"/>
      <c r="C63" s="455"/>
      <c r="D63" s="456"/>
      <c r="E63" s="82"/>
      <c r="F63" s="82"/>
      <c r="G63" s="82"/>
      <c r="H63" s="82"/>
      <c r="I63" s="82"/>
      <c r="J63" s="82"/>
      <c r="K63" s="34"/>
      <c r="L63" s="34"/>
    </row>
    <row r="64" spans="1:14" ht="15.5" x14ac:dyDescent="0.35">
      <c r="A64" s="457" t="s">
        <v>157</v>
      </c>
      <c r="B64" s="458"/>
      <c r="C64" s="447" t="s">
        <v>158</v>
      </c>
      <c r="D64" s="447"/>
      <c r="E64" s="82"/>
      <c r="F64" s="82"/>
      <c r="G64" s="84"/>
      <c r="H64" s="82"/>
      <c r="I64" s="82"/>
      <c r="J64" s="82"/>
      <c r="K64" s="34"/>
      <c r="L64" s="34"/>
    </row>
    <row r="65" spans="1:14" ht="15.5" x14ac:dyDescent="0.35">
      <c r="A65" s="446" t="s">
        <v>159</v>
      </c>
      <c r="B65" s="446"/>
      <c r="C65" s="447">
        <f>SUM(M61*N11)</f>
        <v>0</v>
      </c>
      <c r="D65" s="447"/>
      <c r="E65" s="84"/>
      <c r="F65" s="84"/>
      <c r="G65" s="21"/>
      <c r="H65" s="84"/>
      <c r="I65" s="84"/>
      <c r="J65" s="84"/>
      <c r="K65" s="34"/>
      <c r="L65" s="34"/>
    </row>
    <row r="66" spans="1:14" ht="18.5" x14ac:dyDescent="0.45">
      <c r="A66" s="461"/>
      <c r="B66" s="461"/>
      <c r="C66" s="424"/>
      <c r="D66" s="424"/>
      <c r="F66" s="454" t="s">
        <v>160</v>
      </c>
      <c r="G66" s="455"/>
      <c r="H66" s="455"/>
      <c r="I66" s="455"/>
      <c r="J66" s="455"/>
      <c r="K66" s="455"/>
      <c r="L66" s="455"/>
      <c r="M66" s="455"/>
      <c r="N66" s="456"/>
    </row>
    <row r="67" spans="1:14" ht="18.5" x14ac:dyDescent="0.45">
      <c r="A67" s="457" t="s">
        <v>161</v>
      </c>
      <c r="B67" s="458"/>
      <c r="C67" s="424" t="s">
        <v>158</v>
      </c>
      <c r="D67" s="424"/>
      <c r="F67" s="114" t="s">
        <v>162</v>
      </c>
      <c r="G67" s="114"/>
      <c r="H67" s="114"/>
      <c r="I67" s="114"/>
      <c r="J67" s="114"/>
      <c r="K67" s="114"/>
      <c r="L67" s="114"/>
      <c r="M67" s="114"/>
      <c r="N67" s="184" t="e">
        <f>SUM(C68/C69)</f>
        <v>#DIV/0!</v>
      </c>
    </row>
    <row r="68" spans="1:14" ht="18.5" x14ac:dyDescent="0.45">
      <c r="A68" s="446" t="s">
        <v>76</v>
      </c>
      <c r="B68" s="446"/>
      <c r="C68" s="459"/>
      <c r="D68" s="459"/>
      <c r="E68" s="44"/>
      <c r="F68" s="114" t="s">
        <v>163</v>
      </c>
      <c r="G68" s="114"/>
      <c r="H68" s="114"/>
      <c r="I68" s="114"/>
      <c r="J68" s="114"/>
      <c r="K68" s="114"/>
      <c r="L68" s="114"/>
      <c r="M68" s="114"/>
      <c r="N68" s="185" t="e">
        <f>SUM(C68-G61)/C68</f>
        <v>#DIV/0!</v>
      </c>
    </row>
    <row r="69" spans="1:14" ht="18.5" x14ac:dyDescent="0.45">
      <c r="A69" s="446" t="s">
        <v>120</v>
      </c>
      <c r="B69" s="446"/>
      <c r="C69" s="460"/>
      <c r="D69" s="460"/>
      <c r="F69" s="114" t="s">
        <v>164</v>
      </c>
      <c r="G69" s="183"/>
      <c r="H69" s="114"/>
      <c r="I69" s="114"/>
      <c r="J69" s="114"/>
      <c r="K69" s="114"/>
      <c r="L69" s="114"/>
      <c r="M69" s="114"/>
      <c r="N69" s="186" t="e">
        <f>SUM(C70/M61)</f>
        <v>#DIV/0!</v>
      </c>
    </row>
    <row r="70" spans="1:14" ht="18.5" x14ac:dyDescent="0.45">
      <c r="A70" s="446" t="s">
        <v>121</v>
      </c>
      <c r="B70" s="446"/>
      <c r="C70" s="459"/>
      <c r="D70" s="459"/>
      <c r="F70" s="183" t="s">
        <v>165</v>
      </c>
      <c r="G70" s="183"/>
      <c r="H70" s="183"/>
      <c r="I70" s="183"/>
      <c r="J70" s="183"/>
      <c r="K70" s="187"/>
      <c r="L70" s="187"/>
      <c r="M70" s="187"/>
      <c r="N70" s="188" t="e">
        <f>N61</f>
        <v>#DIV/0!</v>
      </c>
    </row>
    <row r="71" spans="1:14" ht="15.5" x14ac:dyDescent="0.35">
      <c r="A71" s="446" t="s">
        <v>122</v>
      </c>
      <c r="B71" s="446"/>
      <c r="C71" s="460"/>
      <c r="D71" s="460"/>
    </row>
    <row r="72" spans="1:14" ht="18" customHeight="1" x14ac:dyDescent="0.3"/>
    <row r="73" spans="1:14" ht="20.25" customHeight="1" x14ac:dyDescent="0.45">
      <c r="A73" s="443" t="s">
        <v>123</v>
      </c>
      <c r="B73" s="444"/>
      <c r="C73" s="444"/>
      <c r="D73" s="445"/>
    </row>
    <row r="74" spans="1:14" ht="20.149999999999999" customHeight="1" x14ac:dyDescent="0.3">
      <c r="A74" s="448"/>
      <c r="B74" s="449"/>
      <c r="C74" s="449"/>
      <c r="D74" s="449"/>
      <c r="E74" s="449"/>
      <c r="F74" s="449"/>
      <c r="G74" s="449"/>
      <c r="H74" s="449"/>
      <c r="I74" s="449"/>
      <c r="J74" s="449"/>
      <c r="K74" s="449"/>
      <c r="L74" s="449"/>
      <c r="M74" s="449"/>
      <c r="N74" s="450"/>
    </row>
    <row r="75" spans="1:14" ht="20.149999999999999" customHeight="1" x14ac:dyDescent="0.3">
      <c r="A75" s="451"/>
      <c r="B75" s="452"/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3"/>
    </row>
    <row r="76" spans="1:14" ht="20.149999999999999" customHeight="1" x14ac:dyDescent="0.3"/>
    <row r="77" spans="1:14" ht="20.149999999999999" customHeight="1" x14ac:dyDescent="0.3"/>
    <row r="78" spans="1:14" ht="20.149999999999999" customHeight="1" x14ac:dyDescent="0.3"/>
    <row r="79" spans="1:14" ht="20.149999999999999" customHeight="1" x14ac:dyDescent="0.3"/>
    <row r="80" spans="1:14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sheetProtection algorithmName="SHA-512" hashValue="s9C/oJUl+RdMN+azPCqjLnCSrYyQN+CiDWo+k882v7JIZ7z7Fl9apYYpAt3+P5gd/cPqyxY5ygo+vbwHZceIZg==" saltValue="Rq3gup1zlYOi6ev/hF44dw==" spinCount="100000" sheet="1" objects="1" scenarios="1"/>
  <mergeCells count="39">
    <mergeCell ref="A1:G1"/>
    <mergeCell ref="A2:H2"/>
    <mergeCell ref="B3:C3"/>
    <mergeCell ref="B4:C4"/>
    <mergeCell ref="I4:K4"/>
    <mergeCell ref="C10:D10"/>
    <mergeCell ref="C11:D11"/>
    <mergeCell ref="C12:D12"/>
    <mergeCell ref="B5:C5"/>
    <mergeCell ref="G5:I5"/>
    <mergeCell ref="A6:B6"/>
    <mergeCell ref="C6:D6"/>
    <mergeCell ref="A8:B8"/>
    <mergeCell ref="C8:D8"/>
    <mergeCell ref="D9:E9"/>
    <mergeCell ref="C71:D71"/>
    <mergeCell ref="G14:G15"/>
    <mergeCell ref="H14:K14"/>
    <mergeCell ref="M14:N14"/>
    <mergeCell ref="A63:D63"/>
    <mergeCell ref="A64:B64"/>
    <mergeCell ref="C64:D64"/>
    <mergeCell ref="A61:B61"/>
    <mergeCell ref="A73:D73"/>
    <mergeCell ref="A65:B65"/>
    <mergeCell ref="C65:D65"/>
    <mergeCell ref="A74:N75"/>
    <mergeCell ref="F66:N66"/>
    <mergeCell ref="A67:B67"/>
    <mergeCell ref="C67:D67"/>
    <mergeCell ref="A68:B68"/>
    <mergeCell ref="C68:D68"/>
    <mergeCell ref="A69:B69"/>
    <mergeCell ref="C69:D69"/>
    <mergeCell ref="A66:B66"/>
    <mergeCell ref="C66:D66"/>
    <mergeCell ref="A70:B70"/>
    <mergeCell ref="C70:D70"/>
    <mergeCell ref="A71:B71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4" min="1" max="7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eate a new document." ma:contentTypeScope="" ma:versionID="d9051bb65ef585e7dd3f5f80cf3312b0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baadef917930b2643804646199059721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a8d8-f704-4dc4-bd7d-e57aff069bad" xsi:nil="true"/>
    <lcf76f155ced4ddcb4097134ff3c332f xmlns="4ce68754-2828-4c2b-add2-13759625a1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698A1F-C254-4A17-B2ED-221BF5D86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68754-2828-4c2b-add2-13759625a169"/>
    <ds:schemaRef ds:uri="5fbca8d8-f704-4dc4-bd7d-e57aff06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615EC6-C708-4749-B5B0-EF7AA593816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4ce68754-2828-4c2b-add2-13759625a169"/>
    <ds:schemaRef ds:uri="http://schemas.microsoft.com/office/infopath/2007/PartnerControls"/>
    <ds:schemaRef ds:uri="5fbca8d8-f704-4dc4-bd7d-e57aff069ba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4A1BFBB-61D1-41B1-904E-9AE89CC978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45</vt:i4>
      </vt:variant>
    </vt:vector>
  </HeadingPairs>
  <TitlesOfParts>
    <vt:vector size="70" baseType="lpstr">
      <vt:lpstr>A lire avant utilisation</vt:lpstr>
      <vt:lpstr>Synth Vacci District  </vt:lpstr>
      <vt:lpstr>Feuille manuelle récap vac lieu</vt:lpstr>
      <vt:lpstr>Récap vacci exemple</vt:lpstr>
      <vt:lpstr>Récap vacci lieu A</vt:lpstr>
      <vt:lpstr>Récap vacci lieu B</vt:lpstr>
      <vt:lpstr>Récap vacci lieu C</vt:lpstr>
      <vt:lpstr>Récap vacci lieu D</vt:lpstr>
      <vt:lpstr>Récap vacci lieu E</vt:lpstr>
      <vt:lpstr>Récap vacci lieu F</vt:lpstr>
      <vt:lpstr>Récap vacci lieu G</vt:lpstr>
      <vt:lpstr>Récap vacci lieu H</vt:lpstr>
      <vt:lpstr>Récap vacci lieu I</vt:lpstr>
      <vt:lpstr>Récap vacci lieu J</vt:lpstr>
      <vt:lpstr>Récap vacci lieu K</vt:lpstr>
      <vt:lpstr>Récap vacci lieu L</vt:lpstr>
      <vt:lpstr>Récap vacci lieu M</vt:lpstr>
      <vt:lpstr>Récap vacci lieu N</vt:lpstr>
      <vt:lpstr>Récap vacci lieu O</vt:lpstr>
      <vt:lpstr>Récap vacci lieu P</vt:lpstr>
      <vt:lpstr>Récap vacci lieu Q</vt:lpstr>
      <vt:lpstr>Récap vacci lieu R</vt:lpstr>
      <vt:lpstr>Récap vacci lieu S</vt:lpstr>
      <vt:lpstr>Récap vacci lieu T</vt:lpstr>
      <vt:lpstr>Feuil1</vt:lpstr>
      <vt:lpstr>'Récap vacci exemple'!Impression_des_titres</vt:lpstr>
      <vt:lpstr>'Récap vacci lieu A'!Impression_des_titres</vt:lpstr>
      <vt:lpstr>'Récap vacci lieu B'!Impression_des_titres</vt:lpstr>
      <vt:lpstr>'Récap vacci lieu C'!Impression_des_titres</vt:lpstr>
      <vt:lpstr>'Récap vacci lieu D'!Impression_des_titres</vt:lpstr>
      <vt:lpstr>'Récap vacci lieu E'!Impression_des_titres</vt:lpstr>
      <vt:lpstr>'Récap vacci lieu F'!Impression_des_titres</vt:lpstr>
      <vt:lpstr>'Récap vacci lieu G'!Impression_des_titres</vt:lpstr>
      <vt:lpstr>'Récap vacci lieu H'!Impression_des_titres</vt:lpstr>
      <vt:lpstr>'Récap vacci lieu I'!Impression_des_titres</vt:lpstr>
      <vt:lpstr>'Récap vacci lieu J'!Impression_des_titres</vt:lpstr>
      <vt:lpstr>'Récap vacci lieu K'!Impression_des_titres</vt:lpstr>
      <vt:lpstr>'Récap vacci lieu L'!Impression_des_titres</vt:lpstr>
      <vt:lpstr>'Récap vacci lieu M'!Impression_des_titres</vt:lpstr>
      <vt:lpstr>'Récap vacci lieu N'!Impression_des_titres</vt:lpstr>
      <vt:lpstr>'Récap vacci lieu O'!Impression_des_titres</vt:lpstr>
      <vt:lpstr>'Récap vacci lieu P'!Impression_des_titres</vt:lpstr>
      <vt:lpstr>'Récap vacci lieu Q'!Impression_des_titres</vt:lpstr>
      <vt:lpstr>'Récap vacci lieu R'!Impression_des_titres</vt:lpstr>
      <vt:lpstr>'Récap vacci lieu S'!Impression_des_titres</vt:lpstr>
      <vt:lpstr>'Récap vacci lieu T'!Impression_des_titres</vt:lpstr>
      <vt:lpstr>'A lire avant utilisation'!Zone_d_impression</vt:lpstr>
      <vt:lpstr>'Feuille manuelle récap vac lieu'!Zone_d_impression</vt:lpstr>
      <vt:lpstr>'Récap vacci exemple'!Zone_d_impression</vt:lpstr>
      <vt:lpstr>'Récap vacci lieu A'!Zone_d_impression</vt:lpstr>
      <vt:lpstr>'Récap vacci lieu B'!Zone_d_impression</vt:lpstr>
      <vt:lpstr>'Récap vacci lieu C'!Zone_d_impression</vt:lpstr>
      <vt:lpstr>'Récap vacci lieu D'!Zone_d_impression</vt:lpstr>
      <vt:lpstr>'Récap vacci lieu E'!Zone_d_impression</vt:lpstr>
      <vt:lpstr>'Récap vacci lieu F'!Zone_d_impression</vt:lpstr>
      <vt:lpstr>'Récap vacci lieu G'!Zone_d_impression</vt:lpstr>
      <vt:lpstr>'Récap vacci lieu H'!Zone_d_impression</vt:lpstr>
      <vt:lpstr>'Récap vacci lieu I'!Zone_d_impression</vt:lpstr>
      <vt:lpstr>'Récap vacci lieu J'!Zone_d_impression</vt:lpstr>
      <vt:lpstr>'Récap vacci lieu K'!Zone_d_impression</vt:lpstr>
      <vt:lpstr>'Récap vacci lieu L'!Zone_d_impression</vt:lpstr>
      <vt:lpstr>'Récap vacci lieu M'!Zone_d_impression</vt:lpstr>
      <vt:lpstr>'Récap vacci lieu N'!Zone_d_impression</vt:lpstr>
      <vt:lpstr>'Récap vacci lieu O'!Zone_d_impression</vt:lpstr>
      <vt:lpstr>'Récap vacci lieu P'!Zone_d_impression</vt:lpstr>
      <vt:lpstr>'Récap vacci lieu Q'!Zone_d_impression</vt:lpstr>
      <vt:lpstr>'Récap vacci lieu R'!Zone_d_impression</vt:lpstr>
      <vt:lpstr>'Récap vacci lieu S'!Zone_d_impression</vt:lpstr>
      <vt:lpstr>'Récap vacci lieu T'!Zone_d_impression</vt:lpstr>
      <vt:lpstr>'Synth Vacci District 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MSF</dc:creator>
  <cp:keywords/>
  <dc:description>VACCI ROUG MARADI 2001</dc:description>
  <cp:lastModifiedBy>Corinne Danet</cp:lastModifiedBy>
  <cp:revision/>
  <dcterms:created xsi:type="dcterms:W3CDTF">1999-03-23T18:34:05Z</dcterms:created>
  <dcterms:modified xsi:type="dcterms:W3CDTF">2025-06-24T17:48:45Z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0x01010044B4FAD46D26DB45941D59A73AE84F04</vt:lpwstr>
  </property>
  <property fmtid="{D5CDD505-2E9C-101B-9397-08002B2CF9AE}" pid="3" name="MediaServiceImageTags">
    <vt:lpwstr/>
  </property>
</Properties>
</file>