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OUTILS_FRENCH_FINAL/Excel/"/>
    </mc:Choice>
  </mc:AlternateContent>
  <xr:revisionPtr revIDLastSave="115" documentId="8_{7B73139F-996E-42BF-9930-692FEE28E294}" xr6:coauthVersionLast="47" xr6:coauthVersionMax="47" xr10:uidLastSave="{E40E13A3-0D28-4B71-98FB-D1285044ED85}"/>
  <bookViews>
    <workbookView xWindow="-110" yWindow="-110" windowWidth="19420" windowHeight="11500" firstSheet="2" activeTab="2" xr2:uid="{00000000-000D-0000-FFFF-FFFF00000000}"/>
  </bookViews>
  <sheets>
    <sheet name="A lire avant utilisation" sheetId="1" r:id="rId1"/>
    <sheet name="Exemple Eval besoins par lieu " sheetId="15" r:id="rId2"/>
    <sheet name="Eval besoins par lieu vierge" sheetId="6" r:id="rId3"/>
    <sheet name="Exemple Suivi appro equipe" sheetId="17" r:id="rId4"/>
    <sheet name="Suivi appro equipe A" sheetId="14" r:id="rId5"/>
    <sheet name="Suivi appro equipe B" sheetId="33" r:id="rId6"/>
    <sheet name="Suivi appro equipe C" sheetId="34" r:id="rId7"/>
    <sheet name="Suivi appro equipe D" sheetId="35" r:id="rId8"/>
    <sheet name="Suivi appro equipe E" sheetId="36" r:id="rId9"/>
    <sheet name="Suivi appro equipe F" sheetId="37" r:id="rId10"/>
    <sheet name="Suivi appro equipe G" sheetId="38" r:id="rId11"/>
    <sheet name="Suivi appro equipe H" sheetId="39" r:id="rId12"/>
    <sheet name="Suivi appro equipe I" sheetId="40" r:id="rId13"/>
    <sheet name="Suivi appro equipe J" sheetId="41" r:id="rId14"/>
    <sheet name="Suivi appro equipe K " sheetId="44" r:id="rId15"/>
    <sheet name="Suivi appro equipe L" sheetId="45" r:id="rId16"/>
    <sheet name="Suivi appro equipe M" sheetId="42" r:id="rId17"/>
    <sheet name="Suivi appro equipe N" sheetId="46" r:id="rId18"/>
    <sheet name="Suivi appro equipe O" sheetId="47" r:id="rId19"/>
    <sheet name="Feuil11" sheetId="43" r:id="rId20"/>
  </sheets>
  <definedNames>
    <definedName name="_xlnm.Print_Area" localSheetId="0">'A lire avant utilisation'!$A$1:$I$39</definedName>
    <definedName name="_xlnm.Print_Area" localSheetId="2">'Eval besoins par lieu vierge'!$A$1:$N$47</definedName>
    <definedName name="_xlnm.Print_Area" localSheetId="1">'Exemple Eval besoins par lieu '!$A$1:$N$47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47" l="1"/>
  <c r="O59" i="47"/>
  <c r="M58" i="47"/>
  <c r="O58" i="47"/>
  <c r="M57" i="47"/>
  <c r="O57" i="47"/>
  <c r="M56" i="47"/>
  <c r="O56" i="47"/>
  <c r="M55" i="47"/>
  <c r="O55" i="47"/>
  <c r="M54" i="47"/>
  <c r="O54" i="47"/>
  <c r="M53" i="47"/>
  <c r="O53" i="47"/>
  <c r="M52" i="47"/>
  <c r="O52" i="47"/>
  <c r="M51" i="47"/>
  <c r="O51" i="47"/>
  <c r="M50" i="47"/>
  <c r="O50" i="47"/>
  <c r="M49" i="47"/>
  <c r="O49" i="47"/>
  <c r="M48" i="47"/>
  <c r="O48" i="47"/>
  <c r="M46" i="47"/>
  <c r="O46" i="47"/>
  <c r="M45" i="47"/>
  <c r="O45" i="47"/>
  <c r="M44" i="47"/>
  <c r="O44" i="47"/>
  <c r="M43" i="47"/>
  <c r="O43" i="47"/>
  <c r="M42" i="47"/>
  <c r="O42" i="47"/>
  <c r="M41" i="47"/>
  <c r="O41" i="47"/>
  <c r="M39" i="47"/>
  <c r="O39" i="47"/>
  <c r="M38" i="47"/>
  <c r="O38" i="47"/>
  <c r="M37" i="47"/>
  <c r="O37" i="47"/>
  <c r="M36" i="47"/>
  <c r="O36" i="47"/>
  <c r="M35" i="47"/>
  <c r="O35" i="47"/>
  <c r="M34" i="47"/>
  <c r="O34" i="47"/>
  <c r="M33" i="47"/>
  <c r="O33" i="47"/>
  <c r="M32" i="47"/>
  <c r="O32" i="47"/>
  <c r="M31" i="47"/>
  <c r="O31" i="47"/>
  <c r="M30" i="47"/>
  <c r="O30" i="47"/>
  <c r="M29" i="47"/>
  <c r="O29" i="47"/>
  <c r="M28" i="47"/>
  <c r="O28" i="47"/>
  <c r="M25" i="47"/>
  <c r="O25" i="47"/>
  <c r="M24" i="47"/>
  <c r="O24" i="47"/>
  <c r="M23" i="47"/>
  <c r="O23" i="47"/>
  <c r="M22" i="47"/>
  <c r="O22" i="47"/>
  <c r="M21" i="47"/>
  <c r="O21" i="47"/>
  <c r="M20" i="47"/>
  <c r="O20" i="47"/>
  <c r="M19" i="47"/>
  <c r="O19" i="47"/>
  <c r="M18" i="47"/>
  <c r="O18" i="47"/>
  <c r="M17" i="47"/>
  <c r="O17" i="47"/>
  <c r="M16" i="47"/>
  <c r="O16" i="47"/>
  <c r="M15" i="47"/>
  <c r="O15" i="47"/>
  <c r="M14" i="47"/>
  <c r="O14" i="47"/>
  <c r="M59" i="46"/>
  <c r="O59" i="46"/>
  <c r="M58" i="46"/>
  <c r="O58" i="46"/>
  <c r="M57" i="46"/>
  <c r="O57" i="46"/>
  <c r="M56" i="46"/>
  <c r="O56" i="46"/>
  <c r="M55" i="46"/>
  <c r="O55" i="46"/>
  <c r="M54" i="46"/>
  <c r="O54" i="46"/>
  <c r="M53" i="46"/>
  <c r="O53" i="46"/>
  <c r="M52" i="46"/>
  <c r="O52" i="46"/>
  <c r="M51" i="46"/>
  <c r="O51" i="46"/>
  <c r="M50" i="46"/>
  <c r="O50" i="46"/>
  <c r="M49" i="46"/>
  <c r="O49" i="46"/>
  <c r="M48" i="46"/>
  <c r="O48" i="46"/>
  <c r="M46" i="46"/>
  <c r="O46" i="46"/>
  <c r="M45" i="46"/>
  <c r="O45" i="46"/>
  <c r="M44" i="46"/>
  <c r="O44" i="46"/>
  <c r="M43" i="46"/>
  <c r="O43" i="46"/>
  <c r="M42" i="46"/>
  <c r="O42" i="46"/>
  <c r="M41" i="46"/>
  <c r="O41" i="46"/>
  <c r="M39" i="46"/>
  <c r="O39" i="46"/>
  <c r="M38" i="46"/>
  <c r="O38" i="46"/>
  <c r="M37" i="46"/>
  <c r="O37" i="46"/>
  <c r="M36" i="46"/>
  <c r="O36" i="46"/>
  <c r="M35" i="46"/>
  <c r="O35" i="46"/>
  <c r="M34" i="46"/>
  <c r="O34" i="46"/>
  <c r="M33" i="46"/>
  <c r="O33" i="46"/>
  <c r="M32" i="46"/>
  <c r="O32" i="46"/>
  <c r="M31" i="46"/>
  <c r="O31" i="46"/>
  <c r="M30" i="46"/>
  <c r="O30" i="46"/>
  <c r="M29" i="46"/>
  <c r="O29" i="46"/>
  <c r="M28" i="46"/>
  <c r="O28" i="46"/>
  <c r="M25" i="46"/>
  <c r="O25" i="46"/>
  <c r="M24" i="46"/>
  <c r="O24" i="46"/>
  <c r="M23" i="46"/>
  <c r="O23" i="46"/>
  <c r="M22" i="46"/>
  <c r="O22" i="46"/>
  <c r="M21" i="46"/>
  <c r="O21" i="46"/>
  <c r="M20" i="46"/>
  <c r="O20" i="46"/>
  <c r="M19" i="46"/>
  <c r="O19" i="46"/>
  <c r="M18" i="46"/>
  <c r="O18" i="46"/>
  <c r="M17" i="46"/>
  <c r="O17" i="46"/>
  <c r="M16" i="46"/>
  <c r="O16" i="46"/>
  <c r="M15" i="46"/>
  <c r="O15" i="46"/>
  <c r="M14" i="46"/>
  <c r="O14" i="46"/>
  <c r="M59" i="45"/>
  <c r="O59" i="45"/>
  <c r="M58" i="45"/>
  <c r="O58" i="45"/>
  <c r="M57" i="45"/>
  <c r="O57" i="45"/>
  <c r="M56" i="45"/>
  <c r="O56" i="45"/>
  <c r="M55" i="45"/>
  <c r="O55" i="45"/>
  <c r="M54" i="45"/>
  <c r="O54" i="45"/>
  <c r="M53" i="45"/>
  <c r="O53" i="45"/>
  <c r="M52" i="45"/>
  <c r="O52" i="45"/>
  <c r="M51" i="45"/>
  <c r="O51" i="45"/>
  <c r="M50" i="45"/>
  <c r="O50" i="45"/>
  <c r="M49" i="45"/>
  <c r="O49" i="45"/>
  <c r="M48" i="45"/>
  <c r="O48" i="45"/>
  <c r="M46" i="45"/>
  <c r="O46" i="45"/>
  <c r="M45" i="45"/>
  <c r="O45" i="45"/>
  <c r="M44" i="45"/>
  <c r="O44" i="45"/>
  <c r="M43" i="45"/>
  <c r="O43" i="45"/>
  <c r="M42" i="45"/>
  <c r="O42" i="45"/>
  <c r="M41" i="45"/>
  <c r="O41" i="45"/>
  <c r="M39" i="45"/>
  <c r="O39" i="45"/>
  <c r="M38" i="45"/>
  <c r="O38" i="45"/>
  <c r="M37" i="45"/>
  <c r="O37" i="45"/>
  <c r="M36" i="45"/>
  <c r="O36" i="45"/>
  <c r="M35" i="45"/>
  <c r="O35" i="45"/>
  <c r="M34" i="45"/>
  <c r="O34" i="45"/>
  <c r="M33" i="45"/>
  <c r="O33" i="45"/>
  <c r="M32" i="45"/>
  <c r="O32" i="45"/>
  <c r="M31" i="45"/>
  <c r="O31" i="45"/>
  <c r="M30" i="45"/>
  <c r="O30" i="45"/>
  <c r="M29" i="45"/>
  <c r="O29" i="45"/>
  <c r="M28" i="45"/>
  <c r="O28" i="45"/>
  <c r="M25" i="45"/>
  <c r="O25" i="45"/>
  <c r="M24" i="45"/>
  <c r="O24" i="45"/>
  <c r="M23" i="45"/>
  <c r="O23" i="45"/>
  <c r="M22" i="45"/>
  <c r="O22" i="45"/>
  <c r="M21" i="45"/>
  <c r="O21" i="45"/>
  <c r="M20" i="45"/>
  <c r="O20" i="45"/>
  <c r="M19" i="45"/>
  <c r="O19" i="45"/>
  <c r="M18" i="45"/>
  <c r="O18" i="45"/>
  <c r="M17" i="45"/>
  <c r="O17" i="45"/>
  <c r="M16" i="45"/>
  <c r="O16" i="45"/>
  <c r="M15" i="45"/>
  <c r="O15" i="45"/>
  <c r="M14" i="45"/>
  <c r="O14" i="45"/>
  <c r="M59" i="44"/>
  <c r="O59" i="44"/>
  <c r="M58" i="44"/>
  <c r="O58" i="44"/>
  <c r="M57" i="44"/>
  <c r="O57" i="44"/>
  <c r="M56" i="44"/>
  <c r="O56" i="44"/>
  <c r="M55" i="44"/>
  <c r="O55" i="44"/>
  <c r="M54" i="44"/>
  <c r="O54" i="44"/>
  <c r="M53" i="44"/>
  <c r="O53" i="44"/>
  <c r="M52" i="44"/>
  <c r="O52" i="44"/>
  <c r="M51" i="44"/>
  <c r="O51" i="44"/>
  <c r="M50" i="44"/>
  <c r="O50" i="44"/>
  <c r="M49" i="44"/>
  <c r="O49" i="44"/>
  <c r="M48" i="44"/>
  <c r="O48" i="44"/>
  <c r="M46" i="44"/>
  <c r="O46" i="44"/>
  <c r="M45" i="44"/>
  <c r="O45" i="44"/>
  <c r="M44" i="44"/>
  <c r="O44" i="44"/>
  <c r="M43" i="44"/>
  <c r="O43" i="44"/>
  <c r="M42" i="44"/>
  <c r="O42" i="44"/>
  <c r="M41" i="44"/>
  <c r="O41" i="44"/>
  <c r="M39" i="44"/>
  <c r="O39" i="44"/>
  <c r="M38" i="44"/>
  <c r="O38" i="44"/>
  <c r="M37" i="44"/>
  <c r="O37" i="44"/>
  <c r="M36" i="44"/>
  <c r="O36" i="44"/>
  <c r="M35" i="44"/>
  <c r="O35" i="44"/>
  <c r="M34" i="44"/>
  <c r="O34" i="44"/>
  <c r="M33" i="44"/>
  <c r="O33" i="44"/>
  <c r="M32" i="44"/>
  <c r="O32" i="44"/>
  <c r="M31" i="44"/>
  <c r="O31" i="44"/>
  <c r="M30" i="44"/>
  <c r="O30" i="44"/>
  <c r="M29" i="44"/>
  <c r="O29" i="44"/>
  <c r="M28" i="44"/>
  <c r="O28" i="44"/>
  <c r="M25" i="44"/>
  <c r="O25" i="44"/>
  <c r="M24" i="44"/>
  <c r="O24" i="44"/>
  <c r="M23" i="44"/>
  <c r="O23" i="44"/>
  <c r="M22" i="44"/>
  <c r="O22" i="44"/>
  <c r="M21" i="44"/>
  <c r="O21" i="44"/>
  <c r="M20" i="44"/>
  <c r="O20" i="44"/>
  <c r="M19" i="44"/>
  <c r="O19" i="44"/>
  <c r="M18" i="44"/>
  <c r="O18" i="44"/>
  <c r="M17" i="44"/>
  <c r="O17" i="44"/>
  <c r="M16" i="44"/>
  <c r="O16" i="44"/>
  <c r="M15" i="44"/>
  <c r="O15" i="44"/>
  <c r="M14" i="44"/>
  <c r="O14" i="44"/>
  <c r="M59" i="42"/>
  <c r="O59" i="42"/>
  <c r="M58" i="42"/>
  <c r="O58" i="42"/>
  <c r="M57" i="42"/>
  <c r="O57" i="42"/>
  <c r="M56" i="42"/>
  <c r="O56" i="42"/>
  <c r="M55" i="42"/>
  <c r="O55" i="42"/>
  <c r="M54" i="42"/>
  <c r="O54" i="42"/>
  <c r="M53" i="42"/>
  <c r="O53" i="42"/>
  <c r="M52" i="42"/>
  <c r="O52" i="42"/>
  <c r="M51" i="42"/>
  <c r="O51" i="42"/>
  <c r="M50" i="42"/>
  <c r="O50" i="42"/>
  <c r="M49" i="42"/>
  <c r="O49" i="42"/>
  <c r="M48" i="42"/>
  <c r="O48" i="42"/>
  <c r="M46" i="42"/>
  <c r="O46" i="42"/>
  <c r="M45" i="42"/>
  <c r="O45" i="42"/>
  <c r="M44" i="42"/>
  <c r="O44" i="42"/>
  <c r="M43" i="42"/>
  <c r="O43" i="42"/>
  <c r="M42" i="42"/>
  <c r="O42" i="42"/>
  <c r="M41" i="42"/>
  <c r="O41" i="42"/>
  <c r="M39" i="42"/>
  <c r="O39" i="42"/>
  <c r="M38" i="42"/>
  <c r="O38" i="42"/>
  <c r="M37" i="42"/>
  <c r="O37" i="42"/>
  <c r="M36" i="42"/>
  <c r="O36" i="42"/>
  <c r="M35" i="42"/>
  <c r="O35" i="42"/>
  <c r="M34" i="42"/>
  <c r="O34" i="42"/>
  <c r="M33" i="42"/>
  <c r="O33" i="42"/>
  <c r="M32" i="42"/>
  <c r="O32" i="42"/>
  <c r="M31" i="42"/>
  <c r="O31" i="42"/>
  <c r="M30" i="42"/>
  <c r="O30" i="42"/>
  <c r="M29" i="42"/>
  <c r="O29" i="42"/>
  <c r="M28" i="42"/>
  <c r="O28" i="42"/>
  <c r="M25" i="42"/>
  <c r="O25" i="42"/>
  <c r="M24" i="42"/>
  <c r="O24" i="42"/>
  <c r="M23" i="42"/>
  <c r="O23" i="42"/>
  <c r="M22" i="42"/>
  <c r="O22" i="42"/>
  <c r="M21" i="42"/>
  <c r="O21" i="42"/>
  <c r="M20" i="42"/>
  <c r="O20" i="42"/>
  <c r="M19" i="42"/>
  <c r="O19" i="42"/>
  <c r="M18" i="42"/>
  <c r="O18" i="42"/>
  <c r="M17" i="42"/>
  <c r="O17" i="42"/>
  <c r="M16" i="42"/>
  <c r="O16" i="42"/>
  <c r="M15" i="42"/>
  <c r="O15" i="42"/>
  <c r="M14" i="42"/>
  <c r="O14" i="42"/>
  <c r="M59" i="41"/>
  <c r="O59" i="41"/>
  <c r="M58" i="41"/>
  <c r="O58" i="41"/>
  <c r="M57" i="41"/>
  <c r="O57" i="41"/>
  <c r="M56" i="41"/>
  <c r="O56" i="41"/>
  <c r="M55" i="41"/>
  <c r="O55" i="41"/>
  <c r="M54" i="41"/>
  <c r="O54" i="41"/>
  <c r="M53" i="41"/>
  <c r="O53" i="41"/>
  <c r="M52" i="41"/>
  <c r="O52" i="41"/>
  <c r="M51" i="41"/>
  <c r="O51" i="41"/>
  <c r="M50" i="41"/>
  <c r="O50" i="41"/>
  <c r="M49" i="41"/>
  <c r="O49" i="41"/>
  <c r="M48" i="41"/>
  <c r="O48" i="41"/>
  <c r="M46" i="41"/>
  <c r="O46" i="41"/>
  <c r="M45" i="41"/>
  <c r="O45" i="41"/>
  <c r="M44" i="41"/>
  <c r="O44" i="41"/>
  <c r="M43" i="41"/>
  <c r="O43" i="41"/>
  <c r="M42" i="41"/>
  <c r="O42" i="41"/>
  <c r="M41" i="41"/>
  <c r="O41" i="41"/>
  <c r="M39" i="41"/>
  <c r="O39" i="41"/>
  <c r="M38" i="41"/>
  <c r="O38" i="41"/>
  <c r="M37" i="41"/>
  <c r="O37" i="41"/>
  <c r="M36" i="41"/>
  <c r="O36" i="41"/>
  <c r="M35" i="41"/>
  <c r="O35" i="41"/>
  <c r="M34" i="41"/>
  <c r="O34" i="41"/>
  <c r="M33" i="41"/>
  <c r="O33" i="41"/>
  <c r="M32" i="41"/>
  <c r="O32" i="41"/>
  <c r="M31" i="41"/>
  <c r="O31" i="41"/>
  <c r="M30" i="41"/>
  <c r="O30" i="41"/>
  <c r="M29" i="41"/>
  <c r="O29" i="41"/>
  <c r="M28" i="41"/>
  <c r="O28" i="41"/>
  <c r="M25" i="41"/>
  <c r="O25" i="41"/>
  <c r="M24" i="41"/>
  <c r="O24" i="41"/>
  <c r="M23" i="41"/>
  <c r="O23" i="41"/>
  <c r="M22" i="41"/>
  <c r="O22" i="41"/>
  <c r="M21" i="41"/>
  <c r="O21" i="41"/>
  <c r="M20" i="41"/>
  <c r="O20" i="41"/>
  <c r="M19" i="41"/>
  <c r="O19" i="41"/>
  <c r="M18" i="41"/>
  <c r="O18" i="41"/>
  <c r="M17" i="41"/>
  <c r="O17" i="41"/>
  <c r="M16" i="41"/>
  <c r="O16" i="41"/>
  <c r="M15" i="41"/>
  <c r="O15" i="41"/>
  <c r="M14" i="41"/>
  <c r="O14" i="41"/>
  <c r="M59" i="40"/>
  <c r="O59" i="40"/>
  <c r="M58" i="40"/>
  <c r="O58" i="40"/>
  <c r="M57" i="40"/>
  <c r="O57" i="40"/>
  <c r="M56" i="40"/>
  <c r="O56" i="40"/>
  <c r="M55" i="40"/>
  <c r="O55" i="40"/>
  <c r="M54" i="40"/>
  <c r="O54" i="40"/>
  <c r="M53" i="40"/>
  <c r="O53" i="40"/>
  <c r="M52" i="40"/>
  <c r="O52" i="40"/>
  <c r="M51" i="40"/>
  <c r="O51" i="40"/>
  <c r="M50" i="40"/>
  <c r="O50" i="40"/>
  <c r="M49" i="40"/>
  <c r="O49" i="40"/>
  <c r="M48" i="40"/>
  <c r="O48" i="40"/>
  <c r="M46" i="40"/>
  <c r="O46" i="40"/>
  <c r="M45" i="40"/>
  <c r="O45" i="40"/>
  <c r="M44" i="40"/>
  <c r="O44" i="40"/>
  <c r="M43" i="40"/>
  <c r="O43" i="40"/>
  <c r="M42" i="40"/>
  <c r="O42" i="40"/>
  <c r="M41" i="40"/>
  <c r="O41" i="40"/>
  <c r="M39" i="40"/>
  <c r="O39" i="40"/>
  <c r="M38" i="40"/>
  <c r="O38" i="40"/>
  <c r="M37" i="40"/>
  <c r="O37" i="40"/>
  <c r="M36" i="40"/>
  <c r="O36" i="40"/>
  <c r="M35" i="40"/>
  <c r="O35" i="40"/>
  <c r="M34" i="40"/>
  <c r="O34" i="40"/>
  <c r="M33" i="40"/>
  <c r="O33" i="40"/>
  <c r="M32" i="40"/>
  <c r="O32" i="40"/>
  <c r="M31" i="40"/>
  <c r="O31" i="40"/>
  <c r="M30" i="40"/>
  <c r="O30" i="40"/>
  <c r="M29" i="40"/>
  <c r="O29" i="40"/>
  <c r="M28" i="40"/>
  <c r="O28" i="40"/>
  <c r="M25" i="40"/>
  <c r="O25" i="40"/>
  <c r="M24" i="40"/>
  <c r="O24" i="40"/>
  <c r="M23" i="40"/>
  <c r="O23" i="40"/>
  <c r="M22" i="40"/>
  <c r="O22" i="40"/>
  <c r="M21" i="40"/>
  <c r="O21" i="40"/>
  <c r="M20" i="40"/>
  <c r="O20" i="40"/>
  <c r="M19" i="40"/>
  <c r="O19" i="40"/>
  <c r="M18" i="40"/>
  <c r="O18" i="40"/>
  <c r="M17" i="40"/>
  <c r="O17" i="40"/>
  <c r="M16" i="40"/>
  <c r="O16" i="40"/>
  <c r="M15" i="40"/>
  <c r="O15" i="40"/>
  <c r="M14" i="40"/>
  <c r="O14" i="40"/>
  <c r="M59" i="39"/>
  <c r="O59" i="39"/>
  <c r="M58" i="39"/>
  <c r="O58" i="39"/>
  <c r="M57" i="39"/>
  <c r="O57" i="39"/>
  <c r="M56" i="39"/>
  <c r="O56" i="39"/>
  <c r="M55" i="39"/>
  <c r="O55" i="39"/>
  <c r="M54" i="39"/>
  <c r="O54" i="39"/>
  <c r="M53" i="39"/>
  <c r="O53" i="39"/>
  <c r="M52" i="39"/>
  <c r="O52" i="39"/>
  <c r="M51" i="39"/>
  <c r="O51" i="39"/>
  <c r="M50" i="39"/>
  <c r="O50" i="39"/>
  <c r="M49" i="39"/>
  <c r="O49" i="39"/>
  <c r="M48" i="39"/>
  <c r="O48" i="39"/>
  <c r="M46" i="39"/>
  <c r="O46" i="39"/>
  <c r="M45" i="39"/>
  <c r="O45" i="39"/>
  <c r="M44" i="39"/>
  <c r="O44" i="39"/>
  <c r="M43" i="39"/>
  <c r="O43" i="39"/>
  <c r="M42" i="39"/>
  <c r="O42" i="39"/>
  <c r="M41" i="39"/>
  <c r="O41" i="39"/>
  <c r="M39" i="39"/>
  <c r="O39" i="39"/>
  <c r="M38" i="39"/>
  <c r="O38" i="39"/>
  <c r="M37" i="39"/>
  <c r="O37" i="39"/>
  <c r="M36" i="39"/>
  <c r="O36" i="39"/>
  <c r="M35" i="39"/>
  <c r="O35" i="39"/>
  <c r="M34" i="39"/>
  <c r="O34" i="39"/>
  <c r="M33" i="39"/>
  <c r="O33" i="39"/>
  <c r="M32" i="39"/>
  <c r="O32" i="39"/>
  <c r="M31" i="39"/>
  <c r="O31" i="39"/>
  <c r="M30" i="39"/>
  <c r="O30" i="39"/>
  <c r="M29" i="39"/>
  <c r="O29" i="39"/>
  <c r="M28" i="39"/>
  <c r="O28" i="39"/>
  <c r="M25" i="39"/>
  <c r="O25" i="39"/>
  <c r="M24" i="39"/>
  <c r="O24" i="39"/>
  <c r="M23" i="39"/>
  <c r="O23" i="39"/>
  <c r="M22" i="39"/>
  <c r="O22" i="39"/>
  <c r="M21" i="39"/>
  <c r="O21" i="39"/>
  <c r="M20" i="39"/>
  <c r="O20" i="39"/>
  <c r="M19" i="39"/>
  <c r="O19" i="39"/>
  <c r="M18" i="39"/>
  <c r="O18" i="39"/>
  <c r="M17" i="39"/>
  <c r="O17" i="39"/>
  <c r="M16" i="39"/>
  <c r="O16" i="39"/>
  <c r="M15" i="39"/>
  <c r="O15" i="39"/>
  <c r="M14" i="39"/>
  <c r="O14" i="39"/>
  <c r="M59" i="38"/>
  <c r="O59" i="38"/>
  <c r="M58" i="38"/>
  <c r="O58" i="38"/>
  <c r="M57" i="38"/>
  <c r="O57" i="38"/>
  <c r="M56" i="38"/>
  <c r="O56" i="38"/>
  <c r="M55" i="38"/>
  <c r="O55" i="38"/>
  <c r="M54" i="38"/>
  <c r="O54" i="38"/>
  <c r="M53" i="38"/>
  <c r="O53" i="38"/>
  <c r="M52" i="38"/>
  <c r="O52" i="38"/>
  <c r="M51" i="38"/>
  <c r="O51" i="38"/>
  <c r="M50" i="38"/>
  <c r="O50" i="38"/>
  <c r="M49" i="38"/>
  <c r="O49" i="38"/>
  <c r="M48" i="38"/>
  <c r="O48" i="38"/>
  <c r="M46" i="38"/>
  <c r="O46" i="38"/>
  <c r="M45" i="38"/>
  <c r="O45" i="38"/>
  <c r="M44" i="38"/>
  <c r="O44" i="38"/>
  <c r="M43" i="38"/>
  <c r="O43" i="38"/>
  <c r="M42" i="38"/>
  <c r="O42" i="38"/>
  <c r="M41" i="38"/>
  <c r="O41" i="38"/>
  <c r="M39" i="38"/>
  <c r="O39" i="38"/>
  <c r="M38" i="38"/>
  <c r="O38" i="38"/>
  <c r="M37" i="38"/>
  <c r="O37" i="38"/>
  <c r="M36" i="38"/>
  <c r="O36" i="38"/>
  <c r="M35" i="38"/>
  <c r="O35" i="38"/>
  <c r="M34" i="38"/>
  <c r="O34" i="38"/>
  <c r="M33" i="38"/>
  <c r="O33" i="38"/>
  <c r="M32" i="38"/>
  <c r="O32" i="38"/>
  <c r="M31" i="38"/>
  <c r="O31" i="38"/>
  <c r="M30" i="38"/>
  <c r="O30" i="38"/>
  <c r="M29" i="38"/>
  <c r="O29" i="38"/>
  <c r="M28" i="38"/>
  <c r="O28" i="38"/>
  <c r="M25" i="38"/>
  <c r="O25" i="38"/>
  <c r="M24" i="38"/>
  <c r="O24" i="38"/>
  <c r="M23" i="38"/>
  <c r="O23" i="38"/>
  <c r="M22" i="38"/>
  <c r="O22" i="38"/>
  <c r="M21" i="38"/>
  <c r="O21" i="38"/>
  <c r="M20" i="38"/>
  <c r="O20" i="38"/>
  <c r="M19" i="38"/>
  <c r="O19" i="38"/>
  <c r="M18" i="38"/>
  <c r="O18" i="38"/>
  <c r="M17" i="38"/>
  <c r="O17" i="38"/>
  <c r="M16" i="38"/>
  <c r="O16" i="38"/>
  <c r="M15" i="38"/>
  <c r="O15" i="38"/>
  <c r="M14" i="38"/>
  <c r="O14" i="38"/>
  <c r="M59" i="37"/>
  <c r="O59" i="37"/>
  <c r="M58" i="37"/>
  <c r="O58" i="37"/>
  <c r="M57" i="37"/>
  <c r="O57" i="37"/>
  <c r="M56" i="37"/>
  <c r="O56" i="37"/>
  <c r="M55" i="37"/>
  <c r="O55" i="37"/>
  <c r="M54" i="37"/>
  <c r="O54" i="37"/>
  <c r="M53" i="37"/>
  <c r="O53" i="37"/>
  <c r="M52" i="37"/>
  <c r="O52" i="37"/>
  <c r="M51" i="37"/>
  <c r="O51" i="37"/>
  <c r="M50" i="37"/>
  <c r="O50" i="37"/>
  <c r="M49" i="37"/>
  <c r="O49" i="37"/>
  <c r="M48" i="37"/>
  <c r="O48" i="37"/>
  <c r="M46" i="37"/>
  <c r="O46" i="37"/>
  <c r="M45" i="37"/>
  <c r="O45" i="37"/>
  <c r="M44" i="37"/>
  <c r="O44" i="37"/>
  <c r="M43" i="37"/>
  <c r="O43" i="37"/>
  <c r="M42" i="37"/>
  <c r="O42" i="37"/>
  <c r="M41" i="37"/>
  <c r="O41" i="37"/>
  <c r="M39" i="37"/>
  <c r="O39" i="37"/>
  <c r="M38" i="37"/>
  <c r="O38" i="37"/>
  <c r="M37" i="37"/>
  <c r="O37" i="37"/>
  <c r="M36" i="37"/>
  <c r="O36" i="37"/>
  <c r="M35" i="37"/>
  <c r="O35" i="37"/>
  <c r="M34" i="37"/>
  <c r="O34" i="37"/>
  <c r="M33" i="37"/>
  <c r="O33" i="37"/>
  <c r="M32" i="37"/>
  <c r="O32" i="37"/>
  <c r="M31" i="37"/>
  <c r="O31" i="37"/>
  <c r="M30" i="37"/>
  <c r="O30" i="37"/>
  <c r="M29" i="37"/>
  <c r="O29" i="37"/>
  <c r="M28" i="37"/>
  <c r="O28" i="37"/>
  <c r="M25" i="37"/>
  <c r="O25" i="37"/>
  <c r="M24" i="37"/>
  <c r="O24" i="37"/>
  <c r="M23" i="37"/>
  <c r="O23" i="37"/>
  <c r="M22" i="37"/>
  <c r="O22" i="37"/>
  <c r="M21" i="37"/>
  <c r="O21" i="37"/>
  <c r="M20" i="37"/>
  <c r="O20" i="37"/>
  <c r="M19" i="37"/>
  <c r="O19" i="37"/>
  <c r="M18" i="37"/>
  <c r="O18" i="37"/>
  <c r="M17" i="37"/>
  <c r="O17" i="37"/>
  <c r="M16" i="37"/>
  <c r="O16" i="37"/>
  <c r="M15" i="37"/>
  <c r="O15" i="37"/>
  <c r="M14" i="37"/>
  <c r="O14" i="37"/>
  <c r="M59" i="36"/>
  <c r="O59" i="36"/>
  <c r="M58" i="36"/>
  <c r="O58" i="36"/>
  <c r="M57" i="36"/>
  <c r="O57" i="36"/>
  <c r="M56" i="36"/>
  <c r="O56" i="36"/>
  <c r="M55" i="36"/>
  <c r="O55" i="36"/>
  <c r="M54" i="36"/>
  <c r="O54" i="36"/>
  <c r="M53" i="36"/>
  <c r="O53" i="36"/>
  <c r="M52" i="36"/>
  <c r="O52" i="36"/>
  <c r="M51" i="36"/>
  <c r="O51" i="36"/>
  <c r="M50" i="36"/>
  <c r="O50" i="36"/>
  <c r="M49" i="36"/>
  <c r="O49" i="36"/>
  <c r="M48" i="36"/>
  <c r="O48" i="36"/>
  <c r="M46" i="36"/>
  <c r="O46" i="36"/>
  <c r="M45" i="36"/>
  <c r="O45" i="36"/>
  <c r="M44" i="36"/>
  <c r="O44" i="36"/>
  <c r="M43" i="36"/>
  <c r="O43" i="36"/>
  <c r="M42" i="36"/>
  <c r="O42" i="36"/>
  <c r="M41" i="36"/>
  <c r="O41" i="36"/>
  <c r="M39" i="36"/>
  <c r="O39" i="36"/>
  <c r="M38" i="36"/>
  <c r="O38" i="36"/>
  <c r="M37" i="36"/>
  <c r="O37" i="36"/>
  <c r="M36" i="36"/>
  <c r="O36" i="36"/>
  <c r="M35" i="36"/>
  <c r="O35" i="36"/>
  <c r="M34" i="36"/>
  <c r="O34" i="36"/>
  <c r="M33" i="36"/>
  <c r="O33" i="36"/>
  <c r="M32" i="36"/>
  <c r="O32" i="36"/>
  <c r="M31" i="36"/>
  <c r="O31" i="36"/>
  <c r="M30" i="36"/>
  <c r="O30" i="36"/>
  <c r="M29" i="36"/>
  <c r="O29" i="36"/>
  <c r="M28" i="36"/>
  <c r="O28" i="36"/>
  <c r="M25" i="36"/>
  <c r="O25" i="36"/>
  <c r="M24" i="36"/>
  <c r="O24" i="36"/>
  <c r="M23" i="36"/>
  <c r="O23" i="36"/>
  <c r="M22" i="36"/>
  <c r="O22" i="36"/>
  <c r="M21" i="36"/>
  <c r="O21" i="36"/>
  <c r="M20" i="36"/>
  <c r="O20" i="36"/>
  <c r="M19" i="36"/>
  <c r="O19" i="36"/>
  <c r="M18" i="36"/>
  <c r="O18" i="36"/>
  <c r="M17" i="36"/>
  <c r="O17" i="36"/>
  <c r="M16" i="36"/>
  <c r="O16" i="36"/>
  <c r="M15" i="36"/>
  <c r="O15" i="36"/>
  <c r="M14" i="36"/>
  <c r="O14" i="36"/>
  <c r="M59" i="35"/>
  <c r="O59" i="35"/>
  <c r="M58" i="35"/>
  <c r="O58" i="35"/>
  <c r="M57" i="35"/>
  <c r="O57" i="35"/>
  <c r="M56" i="35"/>
  <c r="O56" i="35"/>
  <c r="M55" i="35"/>
  <c r="O55" i="35"/>
  <c r="M54" i="35"/>
  <c r="O54" i="35"/>
  <c r="M53" i="35"/>
  <c r="O53" i="35"/>
  <c r="M52" i="35"/>
  <c r="O52" i="35"/>
  <c r="M51" i="35"/>
  <c r="O51" i="35"/>
  <c r="M50" i="35"/>
  <c r="O50" i="35"/>
  <c r="M49" i="35"/>
  <c r="O49" i="35"/>
  <c r="M48" i="35"/>
  <c r="O48" i="35"/>
  <c r="M46" i="35"/>
  <c r="O46" i="35"/>
  <c r="M45" i="35"/>
  <c r="O45" i="35"/>
  <c r="M44" i="35"/>
  <c r="O44" i="35"/>
  <c r="M43" i="35"/>
  <c r="O43" i="35"/>
  <c r="M42" i="35"/>
  <c r="O42" i="35"/>
  <c r="M41" i="35"/>
  <c r="O41" i="35"/>
  <c r="M39" i="35"/>
  <c r="O39" i="35"/>
  <c r="M38" i="35"/>
  <c r="O38" i="35"/>
  <c r="M37" i="35"/>
  <c r="O37" i="35"/>
  <c r="M36" i="35"/>
  <c r="O36" i="35"/>
  <c r="M35" i="35"/>
  <c r="O35" i="35"/>
  <c r="M34" i="35"/>
  <c r="O34" i="35"/>
  <c r="M33" i="35"/>
  <c r="O33" i="35"/>
  <c r="M32" i="35"/>
  <c r="O32" i="35"/>
  <c r="M31" i="35"/>
  <c r="O31" i="35"/>
  <c r="M30" i="35"/>
  <c r="O30" i="35"/>
  <c r="M29" i="35"/>
  <c r="O29" i="35"/>
  <c r="M28" i="35"/>
  <c r="O28" i="35"/>
  <c r="M25" i="35"/>
  <c r="O25" i="35"/>
  <c r="M24" i="35"/>
  <c r="O24" i="35"/>
  <c r="M23" i="35"/>
  <c r="O23" i="35"/>
  <c r="M22" i="35"/>
  <c r="O22" i="35"/>
  <c r="M21" i="35"/>
  <c r="O21" i="35"/>
  <c r="M20" i="35"/>
  <c r="O20" i="35"/>
  <c r="M19" i="35"/>
  <c r="O19" i="35"/>
  <c r="M18" i="35"/>
  <c r="O18" i="35"/>
  <c r="M17" i="35"/>
  <c r="O17" i="35"/>
  <c r="M16" i="35"/>
  <c r="O16" i="35"/>
  <c r="M15" i="35"/>
  <c r="O15" i="35"/>
  <c r="M14" i="35"/>
  <c r="O14" i="35"/>
  <c r="M59" i="34"/>
  <c r="O59" i="34"/>
  <c r="M58" i="34"/>
  <c r="O58" i="34"/>
  <c r="M57" i="34"/>
  <c r="O57" i="34"/>
  <c r="M56" i="34"/>
  <c r="O56" i="34"/>
  <c r="M55" i="34"/>
  <c r="O55" i="34"/>
  <c r="M54" i="34"/>
  <c r="O54" i="34"/>
  <c r="M53" i="34"/>
  <c r="O53" i="34"/>
  <c r="M52" i="34"/>
  <c r="O52" i="34"/>
  <c r="M51" i="34"/>
  <c r="O51" i="34"/>
  <c r="M50" i="34"/>
  <c r="O50" i="34"/>
  <c r="M49" i="34"/>
  <c r="O49" i="34"/>
  <c r="M48" i="34"/>
  <c r="O48" i="34"/>
  <c r="M46" i="34"/>
  <c r="O46" i="34"/>
  <c r="M45" i="34"/>
  <c r="O45" i="34"/>
  <c r="M44" i="34"/>
  <c r="O44" i="34"/>
  <c r="M43" i="34"/>
  <c r="O43" i="34"/>
  <c r="M42" i="34"/>
  <c r="O42" i="34"/>
  <c r="M41" i="34"/>
  <c r="O41" i="34"/>
  <c r="M39" i="34"/>
  <c r="O39" i="34"/>
  <c r="M38" i="34"/>
  <c r="O38" i="34"/>
  <c r="M37" i="34"/>
  <c r="O37" i="34"/>
  <c r="M36" i="34"/>
  <c r="O36" i="34"/>
  <c r="M35" i="34"/>
  <c r="O35" i="34"/>
  <c r="M34" i="34"/>
  <c r="O34" i="34"/>
  <c r="M33" i="34"/>
  <c r="O33" i="34"/>
  <c r="M32" i="34"/>
  <c r="O32" i="34"/>
  <c r="M31" i="34"/>
  <c r="O31" i="34"/>
  <c r="M30" i="34"/>
  <c r="O30" i="34"/>
  <c r="M29" i="34"/>
  <c r="O29" i="34"/>
  <c r="M28" i="34"/>
  <c r="O28" i="34"/>
  <c r="M25" i="34"/>
  <c r="O25" i="34"/>
  <c r="M24" i="34"/>
  <c r="O24" i="34"/>
  <c r="M23" i="34"/>
  <c r="O23" i="34"/>
  <c r="M22" i="34"/>
  <c r="O22" i="34"/>
  <c r="M21" i="34"/>
  <c r="O21" i="34"/>
  <c r="M20" i="34"/>
  <c r="O20" i="34"/>
  <c r="M19" i="34"/>
  <c r="O19" i="34"/>
  <c r="M18" i="34"/>
  <c r="O18" i="34"/>
  <c r="M17" i="34"/>
  <c r="O17" i="34"/>
  <c r="M16" i="34"/>
  <c r="O16" i="34"/>
  <c r="M15" i="34"/>
  <c r="O15" i="34"/>
  <c r="M14" i="34"/>
  <c r="O14" i="34"/>
  <c r="M59" i="33"/>
  <c r="O59" i="33"/>
  <c r="M58" i="33"/>
  <c r="O58" i="33"/>
  <c r="M57" i="33"/>
  <c r="O57" i="33"/>
  <c r="M56" i="33"/>
  <c r="O56" i="33"/>
  <c r="M55" i="33"/>
  <c r="O55" i="33"/>
  <c r="M54" i="33"/>
  <c r="O54" i="33"/>
  <c r="M53" i="33"/>
  <c r="O53" i="33"/>
  <c r="M52" i="33"/>
  <c r="O52" i="33"/>
  <c r="M51" i="33"/>
  <c r="O51" i="33"/>
  <c r="M50" i="33"/>
  <c r="O50" i="33"/>
  <c r="M49" i="33"/>
  <c r="O49" i="33"/>
  <c r="M48" i="33"/>
  <c r="O48" i="33"/>
  <c r="M46" i="33"/>
  <c r="O46" i="33"/>
  <c r="M45" i="33"/>
  <c r="O45" i="33"/>
  <c r="M44" i="33"/>
  <c r="O44" i="33"/>
  <c r="M43" i="33"/>
  <c r="O43" i="33"/>
  <c r="M42" i="33"/>
  <c r="O42" i="33"/>
  <c r="M41" i="33"/>
  <c r="O41" i="33"/>
  <c r="M39" i="33"/>
  <c r="O39" i="33"/>
  <c r="M38" i="33"/>
  <c r="O38" i="33"/>
  <c r="M37" i="33"/>
  <c r="O37" i="33"/>
  <c r="M36" i="33"/>
  <c r="O36" i="33"/>
  <c r="M35" i="33"/>
  <c r="O35" i="33"/>
  <c r="M34" i="33"/>
  <c r="O34" i="33"/>
  <c r="M33" i="33"/>
  <c r="O33" i="33"/>
  <c r="M32" i="33"/>
  <c r="O32" i="33"/>
  <c r="M31" i="33"/>
  <c r="O31" i="33"/>
  <c r="M30" i="33"/>
  <c r="O30" i="33"/>
  <c r="M29" i="33"/>
  <c r="O29" i="33"/>
  <c r="M28" i="33"/>
  <c r="O28" i="33"/>
  <c r="M25" i="33"/>
  <c r="O25" i="33"/>
  <c r="M24" i="33"/>
  <c r="O24" i="33"/>
  <c r="M23" i="33"/>
  <c r="O23" i="33"/>
  <c r="M22" i="33"/>
  <c r="O22" i="33"/>
  <c r="M21" i="33"/>
  <c r="O21" i="33"/>
  <c r="M20" i="33"/>
  <c r="O20" i="33"/>
  <c r="M19" i="33"/>
  <c r="O19" i="33"/>
  <c r="M18" i="33"/>
  <c r="O18" i="33"/>
  <c r="M17" i="33"/>
  <c r="O17" i="33"/>
  <c r="M16" i="33"/>
  <c r="O16" i="33"/>
  <c r="M15" i="33"/>
  <c r="O15" i="33"/>
  <c r="M14" i="33"/>
  <c r="O14" i="33"/>
  <c r="M25" i="14"/>
  <c r="O25" i="14"/>
  <c r="M14" i="17"/>
  <c r="O14" i="17"/>
  <c r="M15" i="17"/>
  <c r="O15" i="17"/>
  <c r="M16" i="17"/>
  <c r="O16" i="17"/>
  <c r="M17" i="17"/>
  <c r="O17" i="17"/>
  <c r="M18" i="17"/>
  <c r="O18" i="17"/>
  <c r="M19" i="17"/>
  <c r="O19" i="17"/>
  <c r="M20" i="17"/>
  <c r="O20" i="17"/>
  <c r="M21" i="17"/>
  <c r="O21" i="17"/>
  <c r="M22" i="17"/>
  <c r="O22" i="17"/>
  <c r="M23" i="17"/>
  <c r="O23" i="17"/>
  <c r="M24" i="17"/>
  <c r="O24" i="17"/>
  <c r="M25" i="17"/>
  <c r="O25" i="17"/>
  <c r="M28" i="17"/>
  <c r="O28" i="17"/>
  <c r="M29" i="17"/>
  <c r="O29" i="17"/>
  <c r="M30" i="17"/>
  <c r="O30" i="17"/>
  <c r="M31" i="17"/>
  <c r="O31" i="17"/>
  <c r="M32" i="17"/>
  <c r="O32" i="17"/>
  <c r="M33" i="17"/>
  <c r="O33" i="17"/>
  <c r="M34" i="17"/>
  <c r="O34" i="17"/>
  <c r="M35" i="17"/>
  <c r="O35" i="17"/>
  <c r="M36" i="17"/>
  <c r="O36" i="17"/>
  <c r="M37" i="17"/>
  <c r="O37" i="17"/>
  <c r="M38" i="17"/>
  <c r="O38" i="17"/>
  <c r="M39" i="17"/>
  <c r="O39" i="17"/>
  <c r="M41" i="17"/>
  <c r="O41" i="17"/>
  <c r="M42" i="17"/>
  <c r="O42" i="17"/>
  <c r="M43" i="17"/>
  <c r="O43" i="17"/>
  <c r="M44" i="17"/>
  <c r="O44" i="17"/>
  <c r="M45" i="17"/>
  <c r="O45" i="17"/>
  <c r="M46" i="17"/>
  <c r="O46" i="17"/>
  <c r="M48" i="17"/>
  <c r="O48" i="17"/>
  <c r="M49" i="17"/>
  <c r="O49" i="17"/>
  <c r="M50" i="17"/>
  <c r="O50" i="17"/>
  <c r="M51" i="17"/>
  <c r="O51" i="17"/>
  <c r="M52" i="17"/>
  <c r="O52" i="17"/>
  <c r="M53" i="17"/>
  <c r="O53" i="17"/>
  <c r="M54" i="17"/>
  <c r="O54" i="17"/>
  <c r="M55" i="17"/>
  <c r="O55" i="17"/>
  <c r="M56" i="17"/>
  <c r="O56" i="17"/>
  <c r="M57" i="17"/>
  <c r="O57" i="17"/>
  <c r="M58" i="17"/>
  <c r="O58" i="17"/>
  <c r="M59" i="17"/>
  <c r="O59" i="17"/>
  <c r="M53" i="14"/>
  <c r="O53" i="14"/>
  <c r="M54" i="14"/>
  <c r="O54" i="14"/>
  <c r="M55" i="14"/>
  <c r="O55" i="14"/>
  <c r="M56" i="14"/>
  <c r="O56" i="14"/>
  <c r="M57" i="14"/>
  <c r="O57" i="14"/>
  <c r="M58" i="14"/>
  <c r="O58" i="14"/>
  <c r="M59" i="14"/>
  <c r="O59" i="14"/>
  <c r="M42" i="14"/>
  <c r="O42" i="14"/>
  <c r="M43" i="14"/>
  <c r="O43" i="14"/>
  <c r="M44" i="14"/>
  <c r="O44" i="14"/>
  <c r="M45" i="14"/>
  <c r="O45" i="14"/>
  <c r="M46" i="14"/>
  <c r="O46" i="14"/>
  <c r="M41" i="14"/>
  <c r="O41" i="14"/>
  <c r="M29" i="14"/>
  <c r="O29" i="14"/>
  <c r="M30" i="14"/>
  <c r="O30" i="14"/>
  <c r="M31" i="14"/>
  <c r="O31" i="14"/>
  <c r="M32" i="14"/>
  <c r="O32" i="14"/>
  <c r="M33" i="14"/>
  <c r="O33" i="14"/>
  <c r="M34" i="14"/>
  <c r="O34" i="14"/>
  <c r="M35" i="14"/>
  <c r="O35" i="14"/>
  <c r="M16" i="14"/>
  <c r="O16" i="14"/>
  <c r="M17" i="14"/>
  <c r="O17" i="14"/>
  <c r="M18" i="14"/>
  <c r="O18" i="14"/>
  <c r="M19" i="14"/>
  <c r="O19" i="14"/>
  <c r="C10" i="15"/>
  <c r="E10" i="15"/>
  <c r="F10" i="15"/>
  <c r="G10" i="15"/>
  <c r="H10" i="15"/>
  <c r="I10" i="15"/>
  <c r="J10" i="15"/>
  <c r="K10" i="15"/>
  <c r="L10" i="15"/>
  <c r="M10" i="15"/>
  <c r="N10" i="15"/>
  <c r="C11" i="15"/>
  <c r="E11" i="15"/>
  <c r="F11" i="15"/>
  <c r="G11" i="15"/>
  <c r="H11" i="15"/>
  <c r="I11" i="15"/>
  <c r="J11" i="15"/>
  <c r="K11" i="15"/>
  <c r="L11" i="15"/>
  <c r="M11" i="15"/>
  <c r="N11" i="15"/>
  <c r="C12" i="15"/>
  <c r="E12" i="15"/>
  <c r="F12" i="15"/>
  <c r="G12" i="15"/>
  <c r="H12" i="15"/>
  <c r="I12" i="15"/>
  <c r="J12" i="15"/>
  <c r="K12" i="15"/>
  <c r="L12" i="15"/>
  <c r="M12" i="15"/>
  <c r="N12" i="15"/>
  <c r="C13" i="15"/>
  <c r="E13" i="15"/>
  <c r="F13" i="15"/>
  <c r="G13" i="15"/>
  <c r="H13" i="15"/>
  <c r="I13" i="15"/>
  <c r="J13" i="15"/>
  <c r="K13" i="15"/>
  <c r="L13" i="15"/>
  <c r="M13" i="15"/>
  <c r="N13" i="15"/>
  <c r="C14" i="15"/>
  <c r="E14" i="15"/>
  <c r="F14" i="15"/>
  <c r="G14" i="15"/>
  <c r="H14" i="15"/>
  <c r="I14" i="15"/>
  <c r="J14" i="15"/>
  <c r="K14" i="15"/>
  <c r="L14" i="15"/>
  <c r="M14" i="15"/>
  <c r="N14" i="15"/>
  <c r="C15" i="15"/>
  <c r="E15" i="15"/>
  <c r="F15" i="15"/>
  <c r="G15" i="15"/>
  <c r="H15" i="15"/>
  <c r="I15" i="15"/>
  <c r="J15" i="15"/>
  <c r="K15" i="15"/>
  <c r="L15" i="15"/>
  <c r="M15" i="15"/>
  <c r="N15" i="15"/>
  <c r="C16" i="15"/>
  <c r="E16" i="15"/>
  <c r="F16" i="15"/>
  <c r="G16" i="15"/>
  <c r="H16" i="15"/>
  <c r="I16" i="15"/>
  <c r="J16" i="15"/>
  <c r="K16" i="15"/>
  <c r="L16" i="15"/>
  <c r="M16" i="15"/>
  <c r="N16" i="15"/>
  <c r="C17" i="15"/>
  <c r="E17" i="15"/>
  <c r="F17" i="15"/>
  <c r="G17" i="15"/>
  <c r="H17" i="15"/>
  <c r="I17" i="15"/>
  <c r="J17" i="15"/>
  <c r="K17" i="15"/>
  <c r="L17" i="15"/>
  <c r="M17" i="15"/>
  <c r="N17" i="15"/>
  <c r="C18" i="15"/>
  <c r="E18" i="15"/>
  <c r="F18" i="15"/>
  <c r="G18" i="15"/>
  <c r="H18" i="15"/>
  <c r="I18" i="15"/>
  <c r="J18" i="15"/>
  <c r="K18" i="15"/>
  <c r="L18" i="15"/>
  <c r="M18" i="15"/>
  <c r="N18" i="15"/>
  <c r="C19" i="15"/>
  <c r="E19" i="15"/>
  <c r="F19" i="15"/>
  <c r="G19" i="15"/>
  <c r="H19" i="15"/>
  <c r="I19" i="15"/>
  <c r="J19" i="15"/>
  <c r="K19" i="15"/>
  <c r="L19" i="15"/>
  <c r="M19" i="15"/>
  <c r="N19" i="15"/>
  <c r="C20" i="15"/>
  <c r="E20" i="15"/>
  <c r="F20" i="15"/>
  <c r="G20" i="15"/>
  <c r="H20" i="15"/>
  <c r="I20" i="15"/>
  <c r="J20" i="15"/>
  <c r="K20" i="15"/>
  <c r="L20" i="15"/>
  <c r="M20" i="15"/>
  <c r="N20" i="15"/>
  <c r="C21" i="15"/>
  <c r="E21" i="15"/>
  <c r="F21" i="15"/>
  <c r="G21" i="15"/>
  <c r="H21" i="15"/>
  <c r="I21" i="15"/>
  <c r="J21" i="15"/>
  <c r="K21" i="15"/>
  <c r="L21" i="15"/>
  <c r="M21" i="15"/>
  <c r="N21" i="15"/>
  <c r="C22" i="15"/>
  <c r="E22" i="15"/>
  <c r="F22" i="15"/>
  <c r="G22" i="15"/>
  <c r="H22" i="15"/>
  <c r="I22" i="15"/>
  <c r="J22" i="15"/>
  <c r="K22" i="15"/>
  <c r="L22" i="15"/>
  <c r="M22" i="15"/>
  <c r="N22" i="15"/>
  <c r="C23" i="15"/>
  <c r="E23" i="15"/>
  <c r="F23" i="15"/>
  <c r="G23" i="15"/>
  <c r="H23" i="15"/>
  <c r="I23" i="15"/>
  <c r="J23" i="15"/>
  <c r="K23" i="15"/>
  <c r="L23" i="15"/>
  <c r="M23" i="15"/>
  <c r="N23" i="15"/>
  <c r="C24" i="15"/>
  <c r="E24" i="15"/>
  <c r="F24" i="15"/>
  <c r="G24" i="15"/>
  <c r="H24" i="15"/>
  <c r="I24" i="15"/>
  <c r="J24" i="15"/>
  <c r="K24" i="15"/>
  <c r="L24" i="15"/>
  <c r="M24" i="15"/>
  <c r="N24" i="15"/>
  <c r="C25" i="15"/>
  <c r="E25" i="15"/>
  <c r="F25" i="15"/>
  <c r="G25" i="15"/>
  <c r="H25" i="15"/>
  <c r="I25" i="15"/>
  <c r="J25" i="15"/>
  <c r="K25" i="15"/>
  <c r="L25" i="15"/>
  <c r="M25" i="15"/>
  <c r="N25" i="15"/>
  <c r="C26" i="15"/>
  <c r="E26" i="15"/>
  <c r="F26" i="15"/>
  <c r="G26" i="15"/>
  <c r="H26" i="15"/>
  <c r="I26" i="15"/>
  <c r="J26" i="15"/>
  <c r="K26" i="15"/>
  <c r="L26" i="15"/>
  <c r="M26" i="15"/>
  <c r="N26" i="15"/>
  <c r="C27" i="15"/>
  <c r="E27" i="15"/>
  <c r="F27" i="15"/>
  <c r="G27" i="15"/>
  <c r="H27" i="15"/>
  <c r="I27" i="15"/>
  <c r="J27" i="15"/>
  <c r="K27" i="15"/>
  <c r="L27" i="15"/>
  <c r="M27" i="15"/>
  <c r="N27" i="15"/>
  <c r="C28" i="15"/>
  <c r="E28" i="15"/>
  <c r="F28" i="15"/>
  <c r="G28" i="15"/>
  <c r="H28" i="15"/>
  <c r="I28" i="15"/>
  <c r="J28" i="15"/>
  <c r="K28" i="15"/>
  <c r="L28" i="15"/>
  <c r="M28" i="15"/>
  <c r="N28" i="15"/>
  <c r="C29" i="15"/>
  <c r="E29" i="15"/>
  <c r="F29" i="15"/>
  <c r="G29" i="15"/>
  <c r="H29" i="15"/>
  <c r="I29" i="15"/>
  <c r="J29" i="15"/>
  <c r="K29" i="15"/>
  <c r="L29" i="15"/>
  <c r="M29" i="15"/>
  <c r="N29" i="15"/>
  <c r="C30" i="15"/>
  <c r="E30" i="15"/>
  <c r="F30" i="15"/>
  <c r="G30" i="15"/>
  <c r="H30" i="15"/>
  <c r="I30" i="15"/>
  <c r="J30" i="15"/>
  <c r="K30" i="15"/>
  <c r="L30" i="15"/>
  <c r="M30" i="15"/>
  <c r="N30" i="15"/>
  <c r="C31" i="15"/>
  <c r="E31" i="15"/>
  <c r="F31" i="15"/>
  <c r="G31" i="15"/>
  <c r="H31" i="15"/>
  <c r="I31" i="15"/>
  <c r="J31" i="15"/>
  <c r="K31" i="15"/>
  <c r="L31" i="15"/>
  <c r="M31" i="15"/>
  <c r="N31" i="15"/>
  <c r="C32" i="15"/>
  <c r="E32" i="15"/>
  <c r="F32" i="15"/>
  <c r="G32" i="15"/>
  <c r="H32" i="15"/>
  <c r="I32" i="15"/>
  <c r="J32" i="15"/>
  <c r="K32" i="15"/>
  <c r="L32" i="15"/>
  <c r="M32" i="15"/>
  <c r="N32" i="15"/>
  <c r="C33" i="15"/>
  <c r="E33" i="15"/>
  <c r="F33" i="15"/>
  <c r="G33" i="15"/>
  <c r="H33" i="15"/>
  <c r="I33" i="15"/>
  <c r="J33" i="15"/>
  <c r="K33" i="15"/>
  <c r="L33" i="15"/>
  <c r="M33" i="15"/>
  <c r="N33" i="15"/>
  <c r="C34" i="15"/>
  <c r="E34" i="15"/>
  <c r="F34" i="15"/>
  <c r="G34" i="15"/>
  <c r="H34" i="15"/>
  <c r="I34" i="15"/>
  <c r="J34" i="15"/>
  <c r="K34" i="15"/>
  <c r="L34" i="15"/>
  <c r="M34" i="15"/>
  <c r="N34" i="15"/>
  <c r="C35" i="15"/>
  <c r="E35" i="15"/>
  <c r="F35" i="15"/>
  <c r="G35" i="15"/>
  <c r="H35" i="15"/>
  <c r="I35" i="15"/>
  <c r="J35" i="15"/>
  <c r="K35" i="15"/>
  <c r="L35" i="15"/>
  <c r="M35" i="15"/>
  <c r="N35" i="15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C10" i="6"/>
  <c r="E10" i="6"/>
  <c r="F10" i="6"/>
  <c r="I10" i="6"/>
  <c r="C24" i="6"/>
  <c r="E24" i="6"/>
  <c r="F24" i="6"/>
  <c r="H24" i="6"/>
  <c r="I24" i="6"/>
  <c r="J24" i="6"/>
  <c r="K24" i="6"/>
  <c r="L24" i="6"/>
  <c r="M24" i="6"/>
  <c r="N24" i="6"/>
  <c r="C25" i="6"/>
  <c r="E25" i="6"/>
  <c r="F25" i="6"/>
  <c r="H25" i="6"/>
  <c r="I25" i="6"/>
  <c r="J25" i="6"/>
  <c r="K25" i="6"/>
  <c r="L25" i="6"/>
  <c r="M25" i="6"/>
  <c r="N25" i="6"/>
  <c r="C26" i="6"/>
  <c r="E26" i="6"/>
  <c r="F26" i="6"/>
  <c r="H26" i="6"/>
  <c r="I26" i="6"/>
  <c r="J26" i="6"/>
  <c r="K26" i="6"/>
  <c r="L26" i="6"/>
  <c r="M26" i="6"/>
  <c r="N26" i="6"/>
  <c r="C27" i="6"/>
  <c r="E27" i="6"/>
  <c r="F27" i="6"/>
  <c r="H27" i="6"/>
  <c r="I27" i="6"/>
  <c r="J27" i="6"/>
  <c r="K27" i="6"/>
  <c r="L27" i="6"/>
  <c r="M27" i="6"/>
  <c r="N27" i="6"/>
  <c r="C28" i="6"/>
  <c r="E28" i="6"/>
  <c r="F28" i="6"/>
  <c r="H28" i="6"/>
  <c r="I28" i="6"/>
  <c r="J28" i="6"/>
  <c r="K28" i="6"/>
  <c r="L28" i="6"/>
  <c r="M28" i="6"/>
  <c r="N28" i="6"/>
  <c r="C29" i="6"/>
  <c r="E29" i="6"/>
  <c r="F29" i="6"/>
  <c r="H29" i="6"/>
  <c r="I29" i="6"/>
  <c r="J29" i="6"/>
  <c r="K29" i="6"/>
  <c r="L29" i="6"/>
  <c r="M29" i="6"/>
  <c r="N29" i="6"/>
  <c r="C23" i="6"/>
  <c r="E23" i="6"/>
  <c r="F23" i="6"/>
  <c r="H23" i="6"/>
  <c r="I23" i="6"/>
  <c r="J23" i="6"/>
  <c r="K23" i="6"/>
  <c r="L23" i="6"/>
  <c r="M23" i="6"/>
  <c r="N23" i="6"/>
  <c r="G23" i="6"/>
  <c r="G24" i="6"/>
  <c r="G25" i="6"/>
  <c r="G26" i="6"/>
  <c r="G27" i="6"/>
  <c r="G28" i="6"/>
  <c r="G29" i="6"/>
  <c r="C16" i="6"/>
  <c r="E16" i="6"/>
  <c r="F16" i="6"/>
  <c r="H16" i="6"/>
  <c r="K16" i="6"/>
  <c r="G10" i="6"/>
  <c r="H10" i="6"/>
  <c r="J10" i="6"/>
  <c r="K10" i="6"/>
  <c r="L10" i="6"/>
  <c r="M10" i="6"/>
  <c r="N10" i="6"/>
  <c r="C11" i="6"/>
  <c r="E11" i="6"/>
  <c r="F11" i="6"/>
  <c r="G11" i="6"/>
  <c r="H11" i="6"/>
  <c r="I11" i="6"/>
  <c r="J11" i="6"/>
  <c r="K11" i="6"/>
  <c r="L11" i="6"/>
  <c r="M11" i="6"/>
  <c r="N11" i="6"/>
  <c r="C12" i="6"/>
  <c r="E12" i="6"/>
  <c r="F12" i="6"/>
  <c r="G12" i="6"/>
  <c r="H12" i="6"/>
  <c r="I12" i="6"/>
  <c r="J12" i="6"/>
  <c r="K12" i="6"/>
  <c r="L12" i="6"/>
  <c r="M12" i="6"/>
  <c r="N12" i="6"/>
  <c r="C13" i="6"/>
  <c r="E13" i="6"/>
  <c r="F13" i="6"/>
  <c r="G13" i="6"/>
  <c r="H13" i="6"/>
  <c r="I13" i="6"/>
  <c r="J13" i="6"/>
  <c r="K13" i="6"/>
  <c r="L13" i="6"/>
  <c r="M13" i="6"/>
  <c r="N13" i="6"/>
  <c r="C14" i="6"/>
  <c r="E14" i="6"/>
  <c r="F14" i="6"/>
  <c r="G14" i="6"/>
  <c r="H14" i="6"/>
  <c r="I14" i="6"/>
  <c r="J14" i="6"/>
  <c r="K14" i="6"/>
  <c r="L14" i="6"/>
  <c r="M14" i="6"/>
  <c r="N14" i="6"/>
  <c r="C15" i="6"/>
  <c r="E15" i="6"/>
  <c r="F15" i="6"/>
  <c r="G15" i="6"/>
  <c r="H15" i="6"/>
  <c r="I15" i="6"/>
  <c r="J15" i="6"/>
  <c r="K15" i="6"/>
  <c r="L15" i="6"/>
  <c r="M15" i="6"/>
  <c r="N15" i="6"/>
  <c r="G16" i="6"/>
  <c r="I16" i="6"/>
  <c r="J16" i="6"/>
  <c r="L16" i="6"/>
  <c r="M16" i="6"/>
  <c r="N16" i="6"/>
  <c r="C17" i="6"/>
  <c r="E17" i="6"/>
  <c r="F17" i="6"/>
  <c r="G17" i="6"/>
  <c r="H17" i="6"/>
  <c r="I17" i="6"/>
  <c r="J17" i="6"/>
  <c r="K17" i="6"/>
  <c r="L17" i="6"/>
  <c r="M17" i="6"/>
  <c r="N17" i="6"/>
  <c r="C18" i="6"/>
  <c r="E18" i="6"/>
  <c r="F18" i="6"/>
  <c r="G18" i="6"/>
  <c r="H18" i="6"/>
  <c r="I18" i="6"/>
  <c r="J18" i="6"/>
  <c r="K18" i="6"/>
  <c r="L18" i="6"/>
  <c r="M18" i="6"/>
  <c r="N18" i="6"/>
  <c r="C19" i="6"/>
  <c r="E19" i="6"/>
  <c r="F19" i="6"/>
  <c r="G19" i="6"/>
  <c r="H19" i="6"/>
  <c r="I19" i="6"/>
  <c r="J19" i="6"/>
  <c r="K19" i="6"/>
  <c r="L19" i="6"/>
  <c r="M19" i="6"/>
  <c r="N19" i="6"/>
  <c r="C20" i="6"/>
  <c r="E20" i="6"/>
  <c r="F20" i="6"/>
  <c r="G20" i="6"/>
  <c r="H20" i="6"/>
  <c r="I20" i="6"/>
  <c r="J20" i="6"/>
  <c r="K20" i="6"/>
  <c r="L20" i="6"/>
  <c r="M20" i="6"/>
  <c r="N20" i="6"/>
  <c r="C21" i="6"/>
  <c r="E21" i="6"/>
  <c r="F21" i="6"/>
  <c r="G21" i="6"/>
  <c r="H21" i="6"/>
  <c r="I21" i="6"/>
  <c r="J21" i="6"/>
  <c r="K21" i="6"/>
  <c r="L21" i="6"/>
  <c r="M21" i="6"/>
  <c r="N21" i="6"/>
  <c r="C22" i="6"/>
  <c r="E22" i="6"/>
  <c r="F22" i="6"/>
  <c r="G22" i="6"/>
  <c r="H22" i="6"/>
  <c r="I22" i="6"/>
  <c r="J22" i="6"/>
  <c r="K22" i="6"/>
  <c r="L22" i="6"/>
  <c r="M22" i="6"/>
  <c r="N22" i="6"/>
  <c r="C30" i="6"/>
  <c r="E30" i="6"/>
  <c r="F30" i="6"/>
  <c r="G30" i="6"/>
  <c r="H30" i="6"/>
  <c r="I30" i="6"/>
  <c r="J30" i="6"/>
  <c r="K30" i="6"/>
  <c r="L30" i="6"/>
  <c r="M30" i="6"/>
  <c r="N30" i="6"/>
  <c r="C31" i="6"/>
  <c r="E31" i="6"/>
  <c r="F31" i="6"/>
  <c r="G31" i="6"/>
  <c r="H31" i="6"/>
  <c r="I31" i="6"/>
  <c r="J31" i="6"/>
  <c r="K31" i="6"/>
  <c r="L31" i="6"/>
  <c r="M31" i="6"/>
  <c r="N31" i="6"/>
  <c r="C32" i="6"/>
  <c r="E32" i="6"/>
  <c r="F32" i="6"/>
  <c r="G32" i="6"/>
  <c r="H32" i="6"/>
  <c r="I32" i="6"/>
  <c r="J32" i="6"/>
  <c r="K32" i="6"/>
  <c r="L32" i="6"/>
  <c r="M32" i="6"/>
  <c r="N32" i="6"/>
  <c r="C33" i="6"/>
  <c r="E33" i="6"/>
  <c r="F33" i="6"/>
  <c r="G33" i="6"/>
  <c r="H33" i="6"/>
  <c r="I33" i="6"/>
  <c r="J33" i="6"/>
  <c r="K33" i="6"/>
  <c r="L33" i="6"/>
  <c r="M33" i="6"/>
  <c r="N33" i="6"/>
  <c r="C34" i="6"/>
  <c r="E34" i="6"/>
  <c r="F34" i="6"/>
  <c r="G34" i="6"/>
  <c r="H34" i="6"/>
  <c r="I34" i="6"/>
  <c r="J34" i="6"/>
  <c r="K34" i="6"/>
  <c r="L34" i="6"/>
  <c r="M34" i="6"/>
  <c r="N34" i="6"/>
  <c r="C35" i="6"/>
  <c r="E35" i="6"/>
  <c r="F35" i="6"/>
  <c r="G35" i="6"/>
  <c r="H35" i="6"/>
  <c r="I35" i="6"/>
  <c r="J35" i="6"/>
  <c r="K35" i="6"/>
  <c r="L35" i="6"/>
  <c r="M35" i="6"/>
  <c r="N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M14" i="14"/>
  <c r="O14" i="14"/>
  <c r="M15" i="14"/>
  <c r="O15" i="14"/>
  <c r="M20" i="14"/>
  <c r="O20" i="14"/>
  <c r="M21" i="14"/>
  <c r="O21" i="14"/>
  <c r="M22" i="14"/>
  <c r="O22" i="14"/>
  <c r="M23" i="14"/>
  <c r="O23" i="14"/>
  <c r="M24" i="14"/>
  <c r="O24" i="14"/>
  <c r="M28" i="14"/>
  <c r="O28" i="14"/>
  <c r="M36" i="14"/>
  <c r="O36" i="14"/>
  <c r="M37" i="14"/>
  <c r="O37" i="14"/>
  <c r="M38" i="14"/>
  <c r="O38" i="14"/>
  <c r="M39" i="14"/>
  <c r="O39" i="14"/>
  <c r="M48" i="14"/>
  <c r="O48" i="14"/>
  <c r="M49" i="14"/>
  <c r="O49" i="14"/>
  <c r="M50" i="14"/>
  <c r="O50" i="14"/>
  <c r="M51" i="14"/>
  <c r="O51" i="14"/>
  <c r="M52" i="14"/>
  <c r="O5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00000000-0006-0000-0300-000001000000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3A54E446-0732-4EF3-9F35-4075CD0E625D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CAEFBAAF-B605-4A63-823E-D0370C3AFE66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81911740-528A-45F4-8703-5ED5537E5405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36BA00EE-007E-45BE-9D37-C0FBA387D0BD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5CE3400E-8E14-4B4B-8B10-6AD9080BCD65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69717F28-33FA-40A5-97E4-7AEA479E60BA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EBAF28C2-423F-445C-A3E2-D14EFC419E83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00000000-0006-0000-0400-000001000000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2C638AD9-13B8-46D4-8EA6-397EC3BBDA47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2E37DFC7-7490-4C1E-9587-EC3970E3417B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3E2C9290-2F9E-4E82-AB4E-923C5DEBAD29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109795CD-D456-45B7-B366-2060C801E916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85367921-6D0F-46E9-B143-7C6C1DBB91C8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B512AA3A-9B46-455B-8DD5-2C50EBA5DDFF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f-fermon</author>
  </authors>
  <commentList>
    <comment ref="A29" authorId="0" shapeId="0" xr:uid="{F25CCC61-0ECE-42F1-BDBF-A82B7A91DD1A}">
      <text>
        <r>
          <rPr>
            <sz val="10"/>
            <color indexed="81"/>
            <rFont val="Tahoma"/>
            <family val="2"/>
          </rPr>
          <t xml:space="preserve">1 amp à 1 mg/ml + 1 seringue 1 ml + 1 aiguille IM + protocole (injection IM uniquement)
 </t>
        </r>
      </text>
    </comment>
  </commentList>
</comments>
</file>

<file path=xl/sharedStrings.xml><?xml version="1.0" encoding="utf-8"?>
<sst xmlns="http://schemas.openxmlformats.org/spreadsheetml/2006/main" count="1010" uniqueCount="146">
  <si>
    <t>39 - SUIVI DE LA DISTRIBUTION ET DES CONSOMMATIONS EN VACCINS ET MATERIEL MEDICAL</t>
  </si>
  <si>
    <t xml:space="preserve">Utilisation des feuilles </t>
  </si>
  <si>
    <t>Compléter uniquement les cellules jaunes, ne pas toucher aux autres cellules, au risque de modifier les calculs automatiques et générer des erreurs.</t>
  </si>
  <si>
    <t xml:space="preserve"> 1 Evaluation des besoins par lieu de vaccination</t>
  </si>
  <si>
    <t xml:space="preserve">Lors de la première utilisation : </t>
  </si>
  <si>
    <t>Noter:</t>
  </si>
  <si>
    <t>Nom de la région et du district</t>
  </si>
  <si>
    <t>Classe d'âge de la population cible</t>
  </si>
  <si>
    <t>Pourcentage de la population cible par rapport à la population totale</t>
  </si>
  <si>
    <t>Volume d'une dose de vaccin en cm3</t>
  </si>
  <si>
    <t>Nombre de doses par flacon</t>
  </si>
  <si>
    <t>Nom des lieux de vaccination</t>
  </si>
  <si>
    <t>Pour chaque lieu, population totale et la population déjà vaccinée</t>
  </si>
  <si>
    <t>Sont calculés automatiquement :</t>
  </si>
  <si>
    <t>Pour chaque lieu</t>
  </si>
  <si>
    <t>Population cible (en nombre d'habitants)</t>
  </si>
  <si>
    <t>Population restant à vacciner</t>
  </si>
  <si>
    <t>Nombre de vaccins nécessaires (incluant les pertes)</t>
  </si>
  <si>
    <t>Volume occupé par ces vaccins (en litres)</t>
  </si>
  <si>
    <t>Nombre de SAB, de seringues et aiguilles de dilution, de conteneur de sécurité, de gants* et coton nécessaires</t>
  </si>
  <si>
    <t>*Gants : non systématique, uniquement si imposé par le protocole du ministère de la santé</t>
  </si>
  <si>
    <t xml:space="preserve">Modules matériel renouvelable nécessaires </t>
  </si>
  <si>
    <t>Pour l'ensemble de ces lieux</t>
  </si>
  <si>
    <t>Total de ces différents éléments</t>
  </si>
  <si>
    <t xml:space="preserve"> 2 Suivi de l'approvisionnement et de la consommation par équipe de vaccination</t>
  </si>
  <si>
    <t>Lors du premier approvisionnement, noter :</t>
  </si>
  <si>
    <t>Nom du district, lieu, site, équipe, date</t>
  </si>
  <si>
    <t>Quantités de matériel donné</t>
  </si>
  <si>
    <t>A chaque approvisionnement, noter :</t>
  </si>
  <si>
    <t xml:space="preserve">Quantités livrées </t>
  </si>
  <si>
    <t xml:space="preserve">En fin de vaccination sur le lieu ou lors de la fermeture du site de vaccination, noter : </t>
  </si>
  <si>
    <t>Total du matériel restant qui est repris</t>
  </si>
  <si>
    <t>Total de ce qui a été donné</t>
  </si>
  <si>
    <t xml:space="preserve">Quantitées utilisées </t>
  </si>
  <si>
    <t>EVALUATION DES BESOINS EN VACCINS ET MATERIEL PAR LIEU</t>
  </si>
  <si>
    <t>Région :</t>
  </si>
  <si>
    <t>BOULIMASO</t>
  </si>
  <si>
    <t>District :</t>
  </si>
  <si>
    <t>MAPASSSALE</t>
  </si>
  <si>
    <t xml:space="preserve">Population cible (classe d'âge) : </t>
  </si>
  <si>
    <t>6 MOIS - 5 ANS</t>
  </si>
  <si>
    <t xml:space="preserve">% de la population cible/population totale : </t>
  </si>
  <si>
    <t xml:space="preserve">Volume d'une dose de vaccin en cm3 : </t>
  </si>
  <si>
    <t xml:space="preserve">Nombre de doses par flacon : </t>
  </si>
  <si>
    <t>Remplir uniquement les cellules jaunes</t>
  </si>
  <si>
    <t>Lieu</t>
  </si>
  <si>
    <t>Population totale</t>
  </si>
  <si>
    <t>Population cible</t>
  </si>
  <si>
    <t>Population déjà vaccinée</t>
  </si>
  <si>
    <t>Population restant à vacciner (1)</t>
  </si>
  <si>
    <t>x 1,17 (perte)       (2)</t>
  </si>
  <si>
    <t xml:space="preserve">Volume en litres (3) </t>
  </si>
  <si>
    <t xml:space="preserve">SAB 0,5 ml (4) </t>
  </si>
  <si>
    <t>Seringue 10 ml (5)</t>
  </si>
  <si>
    <t>Aiguille 19G   (6)</t>
  </si>
  <si>
    <t>Conteneur de sécurité 15 L (7)</t>
  </si>
  <si>
    <t>Gants (8)</t>
  </si>
  <si>
    <t>Coton (9)</t>
  </si>
  <si>
    <t>Nb de MODULES matériel médical renouvelable (10)</t>
  </si>
  <si>
    <t>Dan Masaoua</t>
  </si>
  <si>
    <t>Madarafou</t>
  </si>
  <si>
    <t>Yama servin</t>
  </si>
  <si>
    <t>Nyelwa</t>
  </si>
  <si>
    <t>Fosa</t>
  </si>
  <si>
    <t>TOTAL</t>
  </si>
  <si>
    <t>(1) Population restant à vacciner : population cible - population déjà vaccinée.</t>
  </si>
  <si>
    <t>(2) Estimation des besoins en vaccins : population restant à vacciner x 1,17. Pas de réserve pour les sites/équipes.</t>
  </si>
  <si>
    <t>(3) Volume occupé par les vaccins en litres : nombre de doses x volume estimé par dose/1000  (1 litre = 1000 cm3).</t>
  </si>
  <si>
    <t>(4) Seringues autobloquantes (SAB) : 10% de perte. Nombre total de doses x 1,1.</t>
  </si>
  <si>
    <t>(5) Seringues de 10 ml pour reconstitution des vaccins lyophilisés : une seringue par flacon de vaccin. Nombre total de doses nécessaires/nombre de doses par flacon.</t>
  </si>
  <si>
    <t xml:space="preserve">(6) Une aiguille par flacon. Nombre total de doses nécessaires/nombre de doses par flacon. </t>
  </si>
  <si>
    <t>(7) Conteneurs de sécurité, 15 litres : un pour 400 seringues et réserve de sécurité de 15% pour compenser les pertes dans les zones rurales où les conteneurs ne sont pas toujours remplis au maximum à la fin d'une séance.</t>
  </si>
  <si>
    <t>(8)Une paire de gants pour 50 vaccinations (2 gants à usage unique non stériles).</t>
  </si>
  <si>
    <t>(9) 500 g de coton pour 500 vaccinations.</t>
  </si>
  <si>
    <t>(10) Un MODULE materiel médical renouvelable pour 1800 SAB (par exemple).</t>
  </si>
  <si>
    <t>(5) Seringues de 10 ml pour reconstitution des vaccins lyophilisés : 1 seringue par flacon de vaccin. Nombre total de doses nécessaires/nombre de doses par flacon.</t>
  </si>
  <si>
    <t xml:space="preserve">(6) 1 aiguille par flacon. Nombre total de doses nécessaires/nombre de doses par flacon. </t>
  </si>
  <si>
    <t>(7) Conteneurs de sécurité, 15 litres : 1 pour 400 seringues et réserve de sécurité de 15% pour compenser les pertes dans les zones rurales où les conteneurs ne sont pas toujours remplis au maximum à la fin d'une séance.</t>
  </si>
  <si>
    <t>(8) Non systématique, uniquement si imposé par le protocole du ministère de la santé</t>
  </si>
  <si>
    <t>(10) 1 MODULE materiel médical renouvelable pour 1800 SAB (par exemple).</t>
  </si>
  <si>
    <t>ESTIMATION ET SUIVI DES VACCINS ET MATERIEL PAR LIEU/EQUIPE</t>
  </si>
  <si>
    <t>MALOURA</t>
  </si>
  <si>
    <t>Lieu:</t>
  </si>
  <si>
    <t>SERPANTIN</t>
  </si>
  <si>
    <t>Site :</t>
  </si>
  <si>
    <t>ECOLE DU CENTRE</t>
  </si>
  <si>
    <t>Date 1er approvisionnement :</t>
  </si>
  <si>
    <t>Équipe :</t>
  </si>
  <si>
    <t>A</t>
  </si>
  <si>
    <t>APPROVISIONNEMENT (date et quantités)</t>
  </si>
  <si>
    <t>Date</t>
  </si>
  <si>
    <t>MODULE matériel médical renouvelable 1 équipe de base/jour : chaîne de froid passive</t>
  </si>
  <si>
    <t>Total</t>
  </si>
  <si>
    <t>Stock repris</t>
  </si>
  <si>
    <t>Stock utilisé</t>
  </si>
  <si>
    <t>Porte-vaccins et accumulateurs de froid congelés</t>
  </si>
  <si>
    <t>Glacière et accumulateurs de froid congelés</t>
  </si>
  <si>
    <t>Porte vaccins Indigo®, vol. net 2L+ sac à dos</t>
  </si>
  <si>
    <t>Chargeur Porte vaccins Indigo®</t>
  </si>
  <si>
    <r>
      <t xml:space="preserve">MODULE vaccins et matériel médical renouvelable 1 équipe de base/jour </t>
    </r>
    <r>
      <rPr>
        <sz val="10"/>
        <color indexed="12"/>
        <rFont val="Calibri"/>
        <family val="2"/>
      </rPr>
      <t>(à compléter chaque jour au retour de l'équipe)</t>
    </r>
  </si>
  <si>
    <t>Vaccin rougeole (doses)</t>
  </si>
  <si>
    <t>Solvant (doses)</t>
  </si>
  <si>
    <t>Coton (500 g)</t>
  </si>
  <si>
    <t>Conteneur de sécurité 15 litres</t>
  </si>
  <si>
    <t>Aiguille 19 G</t>
  </si>
  <si>
    <t>Seringue 10 ml</t>
  </si>
  <si>
    <t>Seringue auto-bloquante (SAB)</t>
  </si>
  <si>
    <t>Gant latex uu (paire)</t>
  </si>
  <si>
    <t>Carte de vaccination</t>
  </si>
  <si>
    <t>Fiche pointage vaccination</t>
  </si>
  <si>
    <t>Rétinol (vitamine A) 200 000 UI</t>
  </si>
  <si>
    <t>Sac poubelle</t>
  </si>
  <si>
    <r>
      <t xml:space="preserve">MODULE équipement medical et non medical 1 équipe vaccination de base </t>
    </r>
    <r>
      <rPr>
        <sz val="10"/>
        <color indexed="12"/>
        <rFont val="Calibri"/>
        <family val="2"/>
      </rPr>
      <t>(à remettre le 1er jour aux responsablex des équipes)</t>
    </r>
  </si>
  <si>
    <t>MEDICAL</t>
  </si>
  <si>
    <t>Blouse medicale (1/vaccinateur, préparateur)</t>
  </si>
  <si>
    <t>Kit épinephrine</t>
  </si>
  <si>
    <t>Bassin reniforme, plateau ou petite bassine</t>
  </si>
  <si>
    <t>Nourrice à eau, 20 L avec robinet</t>
  </si>
  <si>
    <t xml:space="preserve">Savon </t>
  </si>
  <si>
    <t>Brosse à ongles</t>
  </si>
  <si>
    <t>Essuie-mains papier, rouleau</t>
  </si>
  <si>
    <t>Polyvidone iodée 10%, flacon</t>
  </si>
  <si>
    <t>Gobelet</t>
  </si>
  <si>
    <t>Eponge</t>
  </si>
  <si>
    <t>Ciseaux</t>
  </si>
  <si>
    <t>Seau + couvercle 4 L, plastique</t>
  </si>
  <si>
    <t>PAPETERIE</t>
  </si>
  <si>
    <t>Tampon dateur + encreur</t>
  </si>
  <si>
    <t>Chemise cartonnée</t>
  </si>
  <si>
    <t>Ecritoire rigide à pince avec rabat</t>
  </si>
  <si>
    <t>Stylo noir</t>
  </si>
  <si>
    <t>Marqueur indelebile, gros, noir</t>
  </si>
  <si>
    <t>Cahier</t>
  </si>
  <si>
    <t>LOGISTIQUE</t>
  </si>
  <si>
    <t>Ruban adhesif, large</t>
  </si>
  <si>
    <t>Gant de travail (paire)</t>
  </si>
  <si>
    <t>Ruban de balisage ou corde</t>
  </si>
  <si>
    <t>Mégaphone</t>
  </si>
  <si>
    <t>Pile pour megaphone</t>
  </si>
  <si>
    <t>Conteneur 15 litres</t>
  </si>
  <si>
    <t>Sac poubelle (100 L)</t>
  </si>
  <si>
    <t>Nourrice à eau, 20L, avec robinet</t>
  </si>
  <si>
    <t>Savon</t>
  </si>
  <si>
    <t>Ruban de balisage 500 m ou corde</t>
  </si>
  <si>
    <t>Pile R6 AApour megaphone</t>
  </si>
  <si>
    <t>Annexe 39. EVALUATION DES BESOINS EN VACCINS ET MATERIEL PAR LIEU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</si>
</sst>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[$-40C]d\-mmm\-yy;@"/>
    <numFmt numFmtId="166" formatCode="d/m;@"/>
  </numFmts>
  <fonts count="25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4"/>
      <color indexed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sz val="12"/>
      <color indexed="12"/>
      <name val="Calibri"/>
      <family val="2"/>
    </font>
    <font>
      <u/>
      <sz val="12"/>
      <color indexed="12"/>
      <name val="Calibri"/>
      <family val="2"/>
    </font>
    <font>
      <b/>
      <u/>
      <sz val="12"/>
      <color indexed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12"/>
      <name val="Calibri"/>
      <family val="2"/>
    </font>
    <font>
      <b/>
      <sz val="10"/>
      <color indexed="12"/>
      <name val="Calibri"/>
      <family val="2"/>
    </font>
    <font>
      <sz val="10"/>
      <color indexed="81"/>
      <name val="Tahoma"/>
      <family val="2"/>
    </font>
    <font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5" fillId="2" borderId="2" xfId="0" applyFont="1" applyFill="1" applyBorder="1" applyProtection="1">
      <protection locked="0"/>
    </xf>
    <xf numFmtId="3" fontId="5" fillId="2" borderId="2" xfId="0" applyNumberFormat="1" applyFont="1" applyFill="1" applyBorder="1" applyAlignment="1" applyProtection="1">
      <alignment horizontal="center"/>
      <protection locked="0"/>
    </xf>
    <xf numFmtId="3" fontId="5" fillId="3" borderId="2" xfId="0" applyNumberFormat="1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5" fillId="2" borderId="8" xfId="0" applyFont="1" applyFill="1" applyBorder="1" applyProtection="1">
      <protection locked="0"/>
    </xf>
    <xf numFmtId="3" fontId="5" fillId="2" borderId="8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1" fontId="9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3" borderId="19" xfId="0" applyNumberFormat="1" applyFont="1" applyFill="1" applyBorder="1" applyAlignment="1">
      <alignment horizontal="center"/>
    </xf>
    <xf numFmtId="3" fontId="9" fillId="3" borderId="20" xfId="0" applyNumberFormat="1" applyFont="1" applyFill="1" applyBorder="1" applyAlignment="1">
      <alignment horizontal="center"/>
    </xf>
    <xf numFmtId="3" fontId="9" fillId="3" borderId="2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3" fontId="9" fillId="0" borderId="0" xfId="0" applyNumberFormat="1" applyFont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1" fillId="4" borderId="0" xfId="0" applyFont="1" applyFill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16" fillId="0" borderId="0" xfId="0" applyFont="1"/>
    <xf numFmtId="0" fontId="11" fillId="2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18" fillId="0" borderId="0" xfId="0" applyFont="1" applyAlignment="1">
      <alignment horizontal="left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3" fontId="19" fillId="2" borderId="8" xfId="0" applyNumberFormat="1" applyFont="1" applyFill="1" applyBorder="1" applyProtection="1">
      <protection locked="0"/>
    </xf>
    <xf numFmtId="3" fontId="19" fillId="2" borderId="8" xfId="0" applyNumberFormat="1" applyFont="1" applyFill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 vertical="center"/>
    </xf>
    <xf numFmtId="0" fontId="5" fillId="0" borderId="8" xfId="0" applyFont="1" applyBorder="1"/>
    <xf numFmtId="0" fontId="19" fillId="0" borderId="8" xfId="0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165" fontId="18" fillId="5" borderId="8" xfId="0" applyNumberFormat="1" applyFont="1" applyFill="1" applyBorder="1" applyAlignment="1">
      <alignment horizontal="center" vertical="center"/>
    </xf>
    <xf numFmtId="164" fontId="18" fillId="5" borderId="8" xfId="0" applyNumberFormat="1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22" fillId="0" borderId="3" xfId="0" applyFont="1" applyBorder="1"/>
    <xf numFmtId="0" fontId="22" fillId="0" borderId="6" xfId="0" applyFont="1" applyBorder="1"/>
    <xf numFmtId="0" fontId="21" fillId="0" borderId="6" xfId="0" applyFont="1" applyBorder="1"/>
    <xf numFmtId="0" fontId="8" fillId="0" borderId="0" xfId="0" applyFont="1" applyAlignment="1">
      <alignment horizontal="center" vertical="center"/>
    </xf>
    <xf numFmtId="0" fontId="11" fillId="2" borderId="8" xfId="0" applyFont="1" applyFill="1" applyBorder="1" applyAlignment="1" applyProtection="1">
      <alignment horizontal="center"/>
      <protection locked="0"/>
    </xf>
    <xf numFmtId="166" fontId="8" fillId="2" borderId="8" xfId="0" applyNumberFormat="1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/>
    </xf>
    <xf numFmtId="16" fontId="9" fillId="2" borderId="8" xfId="0" applyNumberFormat="1" applyFont="1" applyFill="1" applyBorder="1" applyAlignment="1">
      <alignment horizontal="center"/>
    </xf>
    <xf numFmtId="166" fontId="8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3" fontId="19" fillId="2" borderId="8" xfId="0" applyNumberFormat="1" applyFont="1" applyFill="1" applyBorder="1"/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5" fillId="0" borderId="8" xfId="0" applyFont="1" applyBorder="1" applyAlignment="1">
      <alignment horizontal="left"/>
    </xf>
    <xf numFmtId="0" fontId="5" fillId="3" borderId="1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5" borderId="0" xfId="0" applyFont="1" applyFill="1" applyAlignment="1">
      <alignment horizontal="left"/>
    </xf>
    <xf numFmtId="0" fontId="11" fillId="5" borderId="0" xfId="0" applyFont="1" applyFill="1"/>
    <xf numFmtId="0" fontId="11" fillId="0" borderId="0" xfId="0" applyFont="1"/>
    <xf numFmtId="0" fontId="11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4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3" fillId="2" borderId="9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3" fontId="9" fillId="2" borderId="9" xfId="0" applyNumberFormat="1" applyFont="1" applyFill="1" applyBorder="1" applyAlignment="1" applyProtection="1">
      <alignment horizontal="center"/>
      <protection locked="0"/>
    </xf>
    <xf numFmtId="3" fontId="9" fillId="2" borderId="2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9" fontId="9" fillId="2" borderId="9" xfId="0" applyNumberFormat="1" applyFont="1" applyFill="1" applyBorder="1" applyAlignment="1" applyProtection="1">
      <alignment horizontal="center"/>
      <protection locked="0"/>
    </xf>
    <xf numFmtId="9" fontId="9" fillId="2" borderId="22" xfId="0" applyNumberFormat="1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left"/>
      <protection locked="0"/>
    </xf>
    <xf numFmtId="0" fontId="8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8" fillId="0" borderId="26" xfId="0" applyFont="1" applyBorder="1" applyAlignment="1">
      <alignment horizontal="right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left"/>
    </xf>
    <xf numFmtId="0" fontId="21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Q40"/>
  <sheetViews>
    <sheetView topLeftCell="A17" zoomScaleNormal="100" workbookViewId="0">
      <selection activeCell="D18" sqref="D18"/>
    </sheetView>
  </sheetViews>
  <sheetFormatPr defaultColWidth="11.453125" defaultRowHeight="15.5" x14ac:dyDescent="0.35"/>
  <cols>
    <col min="1" max="1" width="5.453125" style="48" customWidth="1"/>
    <col min="2" max="3" width="11.453125" style="48"/>
    <col min="4" max="4" width="20.54296875" style="48" customWidth="1"/>
    <col min="5" max="16" width="11.453125" style="48"/>
    <col min="17" max="17" width="26.81640625" style="48" customWidth="1"/>
    <col min="18" max="16384" width="11.453125" style="48"/>
  </cols>
  <sheetData>
    <row r="1" spans="1:17" ht="18.75" customHeight="1" x14ac:dyDescent="0.35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spans="1:17" ht="14.25" customHeight="1" x14ac:dyDescent="0.3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6"/>
      <c r="K2" s="96"/>
      <c r="L2" s="96"/>
      <c r="M2" s="96"/>
      <c r="N2" s="96"/>
    </row>
    <row r="3" spans="1:17" ht="31.5" customHeight="1" x14ac:dyDescent="0.35">
      <c r="A3" s="121" t="s">
        <v>2</v>
      </c>
      <c r="B3" s="122"/>
      <c r="C3" s="122"/>
      <c r="D3" s="122"/>
      <c r="E3" s="122"/>
      <c r="F3" s="122"/>
      <c r="G3" s="122"/>
      <c r="H3" s="122"/>
      <c r="I3" s="123"/>
    </row>
    <row r="4" spans="1:17" ht="15" customHeight="1" x14ac:dyDescent="0.35">
      <c r="A4" s="61"/>
      <c r="B4" s="61"/>
      <c r="C4" s="61"/>
      <c r="D4" s="61"/>
      <c r="E4" s="61"/>
      <c r="F4" s="61"/>
      <c r="G4" s="61"/>
      <c r="H4" s="61"/>
      <c r="I4" s="61"/>
    </row>
    <row r="5" spans="1:17" x14ac:dyDescent="0.35">
      <c r="A5" s="119" t="s">
        <v>3</v>
      </c>
      <c r="B5" s="120"/>
      <c r="C5" s="120"/>
      <c r="D5" s="120"/>
      <c r="E5" s="120"/>
      <c r="F5" s="120"/>
      <c r="G5" s="56"/>
      <c r="H5" s="56"/>
      <c r="I5" s="56"/>
    </row>
    <row r="6" spans="1:17" x14ac:dyDescent="0.35">
      <c r="A6" s="117" t="s">
        <v>4</v>
      </c>
      <c r="B6" s="117"/>
      <c r="C6" s="117"/>
      <c r="D6" s="115"/>
      <c r="E6" s="115"/>
      <c r="F6" s="115"/>
      <c r="G6" s="115"/>
      <c r="H6" s="115"/>
      <c r="I6" s="115"/>
    </row>
    <row r="7" spans="1:17" x14ac:dyDescent="0.35">
      <c r="A7" s="48" t="s">
        <v>5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17" x14ac:dyDescent="0.35">
      <c r="B8" s="48" t="s">
        <v>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1:17" x14ac:dyDescent="0.35">
      <c r="B9" s="48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</row>
    <row r="10" spans="1:17" x14ac:dyDescent="0.35">
      <c r="B10" s="48" t="s">
        <v>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7" x14ac:dyDescent="0.35">
      <c r="B11" s="48" t="s">
        <v>9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1:17" x14ac:dyDescent="0.35">
      <c r="B12" s="48" t="s">
        <v>10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spans="1:17" x14ac:dyDescent="0.35">
      <c r="B13" s="48" t="s">
        <v>11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x14ac:dyDescent="0.35">
      <c r="B14" s="48" t="s">
        <v>12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x14ac:dyDescent="0.35">
      <c r="A15" s="48" t="s">
        <v>13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x14ac:dyDescent="0.35">
      <c r="A16" s="37" t="s">
        <v>14</v>
      </c>
      <c r="B16" s="37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x14ac:dyDescent="0.35">
      <c r="A17" s="63"/>
      <c r="B17" s="48" t="s">
        <v>15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x14ac:dyDescent="0.35">
      <c r="A18" s="63"/>
      <c r="B18" s="48" t="s">
        <v>16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x14ac:dyDescent="0.35">
      <c r="A19" s="63"/>
      <c r="B19" s="48" t="s">
        <v>17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x14ac:dyDescent="0.35">
      <c r="A20" s="63"/>
      <c r="B20" s="48" t="s">
        <v>18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3.5" customHeight="1" x14ac:dyDescent="0.35">
      <c r="A21" s="63"/>
      <c r="B21" s="124" t="s">
        <v>19</v>
      </c>
      <c r="C21" s="124"/>
      <c r="D21" s="124"/>
      <c r="E21" s="124"/>
      <c r="F21" s="124"/>
      <c r="G21" s="124"/>
      <c r="H21" s="124"/>
      <c r="I21" s="124"/>
      <c r="J21" s="52"/>
      <c r="K21" s="52"/>
      <c r="L21" s="52"/>
      <c r="M21" s="52"/>
      <c r="N21" s="52"/>
      <c r="O21" s="52"/>
      <c r="P21" s="52"/>
      <c r="Q21" s="52"/>
    </row>
    <row r="22" spans="1:17" ht="13.5" customHeight="1" x14ac:dyDescent="0.35">
      <c r="A22" s="63"/>
      <c r="B22" s="111" t="s">
        <v>20</v>
      </c>
      <c r="C22" s="110"/>
      <c r="D22" s="110"/>
      <c r="E22" s="110"/>
      <c r="F22" s="110"/>
      <c r="G22" s="110"/>
      <c r="H22" s="110"/>
      <c r="I22" s="110"/>
      <c r="J22" s="52"/>
      <c r="K22" s="52"/>
      <c r="L22" s="52"/>
      <c r="M22" s="52"/>
      <c r="N22" s="52"/>
      <c r="O22" s="52"/>
      <c r="P22" s="52"/>
      <c r="Q22" s="52"/>
    </row>
    <row r="23" spans="1:17" ht="20.25" customHeight="1" x14ac:dyDescent="0.35">
      <c r="A23" s="63"/>
      <c r="B23" s="124" t="s">
        <v>21</v>
      </c>
      <c r="C23" s="124"/>
      <c r="D23" s="124"/>
      <c r="E23" s="124"/>
      <c r="F23" s="124"/>
      <c r="G23" s="124"/>
      <c r="H23" s="124"/>
      <c r="I23" s="124"/>
      <c r="J23" s="52"/>
      <c r="K23" s="52"/>
      <c r="L23" s="52"/>
      <c r="M23" s="52"/>
      <c r="N23" s="52"/>
      <c r="O23" s="52"/>
      <c r="P23" s="52"/>
      <c r="Q23" s="52"/>
    </row>
    <row r="24" spans="1:17" x14ac:dyDescent="0.35">
      <c r="A24" s="37" t="s">
        <v>22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x14ac:dyDescent="0.35">
      <c r="A25" s="63"/>
      <c r="B25" s="48" t="s">
        <v>23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10.5" customHeight="1" x14ac:dyDescent="0.35"/>
    <row r="27" spans="1:17" x14ac:dyDescent="0.35">
      <c r="A27" s="119" t="s">
        <v>24</v>
      </c>
      <c r="B27" s="120"/>
      <c r="C27" s="120"/>
      <c r="D27" s="120"/>
      <c r="E27" s="120"/>
      <c r="F27" s="120"/>
      <c r="G27" s="116"/>
      <c r="H27" s="116"/>
      <c r="I27" s="116"/>
    </row>
    <row r="28" spans="1:17" x14ac:dyDescent="0.35">
      <c r="A28" s="57"/>
      <c r="B28" s="58"/>
      <c r="C28" s="59"/>
      <c r="D28" s="59"/>
      <c r="E28" s="53"/>
      <c r="F28" s="53"/>
    </row>
    <row r="29" spans="1:17" x14ac:dyDescent="0.35">
      <c r="A29" s="114" t="s">
        <v>25</v>
      </c>
      <c r="B29" s="114"/>
      <c r="C29" s="114"/>
      <c r="D29" s="115"/>
      <c r="E29" s="115"/>
      <c r="F29" s="115"/>
      <c r="G29" s="115"/>
      <c r="H29" s="115"/>
      <c r="I29" s="115"/>
    </row>
    <row r="30" spans="1:17" x14ac:dyDescent="0.35">
      <c r="B30" s="113" t="s">
        <v>26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7" x14ac:dyDescent="0.35">
      <c r="B31" s="113" t="s">
        <v>27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</row>
    <row r="32" spans="1:17" x14ac:dyDescent="0.35">
      <c r="A32" s="114" t="s">
        <v>28</v>
      </c>
      <c r="B32" s="114"/>
      <c r="C32" s="114"/>
      <c r="D32" s="115"/>
      <c r="E32" s="115"/>
      <c r="F32" s="115"/>
      <c r="G32" s="115"/>
      <c r="H32" s="115"/>
      <c r="I32" s="115"/>
    </row>
    <row r="33" spans="1:16" x14ac:dyDescent="0.35">
      <c r="B33" s="113" t="s">
        <v>29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x14ac:dyDescent="0.35">
      <c r="A34" s="114" t="s">
        <v>30</v>
      </c>
      <c r="B34" s="114"/>
      <c r="C34" s="114"/>
      <c r="D34" s="115"/>
      <c r="E34" s="115"/>
      <c r="F34" s="115"/>
      <c r="G34" s="115"/>
      <c r="H34" s="115"/>
      <c r="I34" s="115"/>
      <c r="J34" s="52"/>
      <c r="K34" s="52"/>
      <c r="L34" s="52"/>
      <c r="M34" s="52"/>
      <c r="N34" s="52"/>
      <c r="O34" s="52"/>
      <c r="P34" s="52"/>
    </row>
    <row r="35" spans="1:16" x14ac:dyDescent="0.35">
      <c r="A35" s="62"/>
      <c r="B35" s="113" t="s">
        <v>31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</row>
    <row r="36" spans="1:16" x14ac:dyDescent="0.35">
      <c r="A36" s="37" t="s">
        <v>13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x14ac:dyDescent="0.35">
      <c r="B37" s="113" t="s">
        <v>32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</row>
    <row r="38" spans="1:16" x14ac:dyDescent="0.35">
      <c r="B38" s="113" t="s">
        <v>33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</row>
    <row r="39" spans="1:16" ht="12" customHeight="1" x14ac:dyDescent="0.3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</row>
    <row r="40" spans="1:16" x14ac:dyDescent="0.35">
      <c r="K40" s="60"/>
      <c r="L40" s="60"/>
      <c r="M40" s="60"/>
      <c r="N40" s="60"/>
      <c r="O40" s="60"/>
      <c r="P40" s="60"/>
    </row>
  </sheetData>
  <sheetProtection algorithmName="SHA-512" hashValue="NquXqfO7PRKfYkBs9MeXAgWY/DnRCggZw/YfuejrNgFUfWVUI4eyeK6vVRrJ3NHVENHfpyn7QcQARKwwLdYZoA==" saltValue="RLY4K5t/+X7yw9i3fIOI3A==" spinCount="100000" sheet="1" objects="1" scenarios="1"/>
  <mergeCells count="18">
    <mergeCell ref="A6:I6"/>
    <mergeCell ref="A1:I1"/>
    <mergeCell ref="A5:F5"/>
    <mergeCell ref="A3:I3"/>
    <mergeCell ref="A34:I34"/>
    <mergeCell ref="B21:I21"/>
    <mergeCell ref="A27:I27"/>
    <mergeCell ref="C7:Q7"/>
    <mergeCell ref="B23:I23"/>
    <mergeCell ref="A39:P39"/>
    <mergeCell ref="B33:P33"/>
    <mergeCell ref="B37:P37"/>
    <mergeCell ref="B35:P35"/>
    <mergeCell ref="A29:I29"/>
    <mergeCell ref="A32:I32"/>
    <mergeCell ref="B30:P30"/>
    <mergeCell ref="B31:P31"/>
    <mergeCell ref="B38:P38"/>
  </mergeCells>
  <phoneticPr fontId="0" type="noConversion"/>
  <pageMargins left="0.78740157499999996" right="0.78740157499999996" top="0.984251969" bottom="0.984251969" header="0.4921259845" footer="0.4921259845"/>
  <pageSetup paperSize="9" scale="61" orientation="portrait"/>
  <headerFooter alignWithMargins="0">
    <oddHeader>&amp;F</oddHeader>
    <oddFooter>&amp;A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FF95-551F-4DC0-809C-2538035F0D9C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M1h9PoRfGguCkegf8/GS9HgWblcJqhBDk4z8m17bsdJbaO97JABiVLf6vMl8wyU7HUKL6NKlcruQefqDPbZDuA==" saltValue="zC3UZYaXPmnLJn7tzNJncQ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25C7-16BD-49C8-B976-2DF2952F3A6B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f9Nhx6g3ZWIF7B1nslARoUX6uGI0qDxbLIVVNmR039qrt2Xbbbatd4KGn2Iz9GLR9ElThLwRNX/As5PpwaG+8w==" saltValue="fiW1fIgLJgIJhYSxgg0N8g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0A11-F229-4BA2-9C78-1566A32ECA8B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toUSQJK9XeAssBw61uTkeTlLbABVQ7JUv+aS2Gkuq2tZjPl0/6a9/kKBYZlxt7rJNElzPvpeJa1bQtuolBU93g==" saltValue="o+DfNUz2SXGFZmvC5Eynkw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CD8F-DF9A-4553-AA73-DC69477A6006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9V3LPP4DD917szg9iJ+LyS8+mJEWw+pBC0JrpS7BE2vFbE5LVmG5OOapVTLJHolZvj/d+iD7O406NV09DRQnhQ==" saltValue="6RORkvkA3VAveK+ScZZicQ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7C95-B833-4E79-B747-E8A856EA7F41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Dp3PmqBTtCZbMMsPZHgTKA8+4gd7SyJyYod45rBWbsfIbafRMPC3806U/h7wu4hrPYLHVnkkyao7vT/8zqRINQ==" saltValue="/ciKyd0PoXJUjlGP8zqISg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C76C-D346-41C9-9250-E07A20996414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uoogypF40EouajRCtI3iB85lA+ijMViHLv3FpyMKFVmmtNZc0YIhP2eRUzV2ABgkU+7KqkCJVlQi0MjKbdwmFw==" saltValue="xADFgXc9PQpWCTe9MkrNTw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C2C9-5D45-4DBD-A989-D8CB3B515B8F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SxCmEM6iIaajXO2SDetyd1b9tI4sQ4T8FMEgbLY40AVWK16SW3M/7+KL5u85EBAeRMg0aTkoJQlTtbal+aYldQ==" saltValue="P0GDJALWf/2fsd8yseUt3Q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F309-7FA9-4D02-9D5C-90ED481040D4}">
  <dimension ref="A1:O63"/>
  <sheetViews>
    <sheetView zoomScale="90" zoomScaleNormal="90" workbookViewId="0">
      <selection activeCell="G21" sqref="G21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C0NH+wqu/zRwFPfFDIEkIp7gUQyWZj9uquu4/qU5opoEpVKdLzbM+3L8LEiqjOByWdJecfYxLWLR6tk6UWo5SA==" saltValue="pIeF59psb/yUKpYUmOZxFw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A12-0AAF-44C4-95D2-D43C929EF8E2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GDCwLlEdxXLKfeT9AhGCkWdLkRO9xri2Yi3biVe1ci+MjwoaEvU3Q8IB5tC2uwvCA7CJzP9weeIW80CxGN+Dyw==" saltValue="eVnQODzemKjuwuuMjemFNA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5D3E-D91F-4142-9AEA-14F58BAEE391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z5mfUcy/wh306bnqZ8mfKlRHDiaygpoaOfPmsQx+ZEu2jZzdokgmWt0yj9vNf8gAxebXzf2EvTCoTZVss1nG7w==" saltValue="LMXe/laT6m7fLV9xfuVe3w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O85"/>
  <sheetViews>
    <sheetView topLeftCell="A35" zoomScale="75" zoomScaleNormal="100" workbookViewId="0">
      <selection activeCell="B50" sqref="B50"/>
    </sheetView>
  </sheetViews>
  <sheetFormatPr defaultColWidth="11.453125" defaultRowHeight="13" x14ac:dyDescent="0.3"/>
  <cols>
    <col min="1" max="1" width="34.453125" style="4" customWidth="1"/>
    <col min="2" max="2" width="11.453125" style="44"/>
    <col min="3" max="3" width="9.54296875" style="44" customWidth="1"/>
    <col min="4" max="4" width="11.453125" style="44"/>
    <col min="5" max="5" width="12.81640625" style="44" customWidth="1"/>
    <col min="6" max="6" width="11.1796875" style="44" customWidth="1"/>
    <col min="7" max="7" width="9.1796875" style="44" customWidth="1"/>
    <col min="8" max="8" width="16" style="41" customWidth="1"/>
    <col min="9" max="9" width="11.453125" style="44"/>
    <col min="10" max="10" width="12" style="44" customWidth="1"/>
    <col min="11" max="11" width="13.1796875" style="44" customWidth="1"/>
    <col min="12" max="12" width="8.453125" style="44" customWidth="1"/>
    <col min="13" max="13" width="10.81640625" style="41" customWidth="1"/>
    <col min="14" max="14" width="23.453125" style="4" customWidth="1"/>
    <col min="15" max="16384" width="11.453125" style="4"/>
  </cols>
  <sheetData>
    <row r="1" spans="1:15" s="3" customFormat="1" ht="26.25" customHeight="1" x14ac:dyDescent="0.45">
      <c r="A1" s="37" t="s">
        <v>34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5" ht="9.75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</row>
    <row r="3" spans="1:15" ht="20.149999999999999" customHeight="1" x14ac:dyDescent="0.45">
      <c r="A3" s="52" t="s">
        <v>35</v>
      </c>
      <c r="B3" s="140" t="s">
        <v>36</v>
      </c>
      <c r="C3" s="141"/>
      <c r="D3" s="142"/>
      <c r="E3" s="49"/>
      <c r="F3" s="50" t="s">
        <v>37</v>
      </c>
      <c r="G3" s="140" t="s">
        <v>38</v>
      </c>
      <c r="H3" s="141"/>
      <c r="I3" s="142"/>
      <c r="O3" s="65"/>
    </row>
    <row r="4" spans="1:15" ht="20.149999999999999" customHeight="1" x14ac:dyDescent="0.4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"/>
    </row>
    <row r="5" spans="1:15" ht="20.149999999999999" customHeight="1" x14ac:dyDescent="0.45">
      <c r="A5" s="52" t="s">
        <v>39</v>
      </c>
      <c r="B5" s="129" t="s">
        <v>40</v>
      </c>
      <c r="C5" s="130"/>
      <c r="D5" s="131" t="s">
        <v>41</v>
      </c>
      <c r="E5" s="131"/>
      <c r="F5" s="131"/>
      <c r="G5" s="131"/>
      <c r="H5" s="131"/>
      <c r="I5" s="132">
        <v>0.2</v>
      </c>
      <c r="J5" s="133"/>
      <c r="K5" s="138"/>
      <c r="L5" s="138"/>
      <c r="M5" s="138"/>
      <c r="N5" s="138"/>
      <c r="O5" s="3"/>
    </row>
    <row r="6" spans="1:15" ht="20.149999999999999" customHeight="1" thickBot="1" x14ac:dyDescent="0.5">
      <c r="A6" s="113" t="s">
        <v>42</v>
      </c>
      <c r="B6" s="113"/>
      <c r="C6" s="113"/>
      <c r="D6" s="55">
        <v>2.5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3"/>
    </row>
    <row r="7" spans="1:15" ht="20.149999999999999" customHeight="1" thickBot="1" x14ac:dyDescent="0.5">
      <c r="A7" s="48" t="s">
        <v>43</v>
      </c>
      <c r="B7" s="49"/>
      <c r="C7" s="54">
        <v>10</v>
      </c>
      <c r="D7" s="3"/>
      <c r="E7" s="5"/>
      <c r="F7" s="5"/>
      <c r="G7" s="5"/>
      <c r="H7" s="134" t="s">
        <v>44</v>
      </c>
      <c r="I7" s="135"/>
      <c r="J7" s="135"/>
      <c r="K7" s="135"/>
      <c r="L7" s="135"/>
      <c r="M7" s="136"/>
      <c r="N7" s="6"/>
      <c r="O7" s="3"/>
    </row>
    <row r="8" spans="1:15" ht="13.5" customHeight="1" thickBot="1" x14ac:dyDescent="0.5">
      <c r="A8" s="3"/>
      <c r="B8" s="7"/>
      <c r="C8" s="8"/>
      <c r="D8" s="3"/>
      <c r="E8" s="5"/>
      <c r="F8" s="5"/>
      <c r="G8" s="5"/>
      <c r="H8" s="9"/>
      <c r="I8" s="9"/>
      <c r="J8" s="9"/>
      <c r="K8" s="9"/>
      <c r="L8" s="9"/>
      <c r="M8" s="9"/>
      <c r="N8" s="6"/>
      <c r="O8" s="3"/>
    </row>
    <row r="9" spans="1:15" s="109" customFormat="1" ht="52.5" customHeight="1" thickBot="1" x14ac:dyDescent="0.3">
      <c r="A9" s="99" t="s">
        <v>45</v>
      </c>
      <c r="B9" s="100" t="s">
        <v>46</v>
      </c>
      <c r="C9" s="101" t="s">
        <v>47</v>
      </c>
      <c r="D9" s="100" t="s">
        <v>48</v>
      </c>
      <c r="E9" s="102" t="s">
        <v>49</v>
      </c>
      <c r="F9" s="103" t="s">
        <v>50</v>
      </c>
      <c r="G9" s="104" t="s">
        <v>51</v>
      </c>
      <c r="H9" s="103" t="s">
        <v>52</v>
      </c>
      <c r="I9" s="100" t="s">
        <v>53</v>
      </c>
      <c r="J9" s="105" t="s">
        <v>54</v>
      </c>
      <c r="K9" s="105" t="s">
        <v>55</v>
      </c>
      <c r="L9" s="106" t="s">
        <v>56</v>
      </c>
      <c r="M9" s="107" t="s">
        <v>57</v>
      </c>
      <c r="N9" s="108" t="s">
        <v>58</v>
      </c>
    </row>
    <row r="10" spans="1:15" ht="23.15" customHeight="1" x14ac:dyDescent="0.35">
      <c r="A10" s="10" t="s">
        <v>59</v>
      </c>
      <c r="B10" s="11">
        <v>15987</v>
      </c>
      <c r="C10" s="12">
        <f t="shared" ref="C10:C35" si="0">B10*$I$5</f>
        <v>3197.4</v>
      </c>
      <c r="D10" s="11">
        <v>0</v>
      </c>
      <c r="E10" s="13">
        <f t="shared" ref="E10:E35" si="1">SUM(C10-D10)</f>
        <v>3197.4</v>
      </c>
      <c r="F10" s="14">
        <f t="shared" ref="F10:F35" si="2">E10*1.17</f>
        <v>3740.9580000000001</v>
      </c>
      <c r="G10" s="15">
        <f t="shared" ref="G10:G35" si="3">SUM(F10*$D$6)/1000</f>
        <v>9.3523949999999996</v>
      </c>
      <c r="H10" s="14">
        <f t="shared" ref="H10:H35" si="4">F10*1.1</f>
        <v>4115.0538000000006</v>
      </c>
      <c r="I10" s="16">
        <f t="shared" ref="I10:I35" si="5">F10/$C$7</f>
        <v>374.0958</v>
      </c>
      <c r="J10" s="16">
        <f t="shared" ref="J10:J35" si="6">F10/$C$7</f>
        <v>374.0958</v>
      </c>
      <c r="K10" s="16">
        <f t="shared" ref="K10:K35" si="7">H10/400*1.15</f>
        <v>11.830779675</v>
      </c>
      <c r="L10" s="15">
        <f t="shared" ref="L10:L35" si="8">H10/50*2</f>
        <v>164.60215200000002</v>
      </c>
      <c r="M10" s="17">
        <f>H10/500</f>
        <v>8.230107600000002</v>
      </c>
      <c r="N10" s="18">
        <f t="shared" ref="N10:N35" si="9">SUM(H10/1800)</f>
        <v>2.2861410000000002</v>
      </c>
    </row>
    <row r="11" spans="1:15" ht="23.15" customHeight="1" x14ac:dyDescent="0.35">
      <c r="A11" s="19" t="s">
        <v>60</v>
      </c>
      <c r="B11" s="20">
        <v>23456</v>
      </c>
      <c r="C11" s="21">
        <f t="shared" si="0"/>
        <v>4691.2</v>
      </c>
      <c r="D11" s="20">
        <v>0</v>
      </c>
      <c r="E11" s="22">
        <f t="shared" si="1"/>
        <v>4691.2</v>
      </c>
      <c r="F11" s="23">
        <f t="shared" si="2"/>
        <v>5488.7039999999997</v>
      </c>
      <c r="G11" s="24">
        <f t="shared" si="3"/>
        <v>13.721759999999998</v>
      </c>
      <c r="H11" s="23">
        <f t="shared" si="4"/>
        <v>6037.5744000000004</v>
      </c>
      <c r="I11" s="25">
        <f t="shared" si="5"/>
        <v>548.87040000000002</v>
      </c>
      <c r="J11" s="25">
        <f t="shared" si="6"/>
        <v>548.87040000000002</v>
      </c>
      <c r="K11" s="25">
        <f t="shared" si="7"/>
        <v>17.3580264</v>
      </c>
      <c r="L11" s="24">
        <f t="shared" si="8"/>
        <v>241.50297600000002</v>
      </c>
      <c r="M11" s="26">
        <f t="shared" ref="M11:M35" si="10">H11*1/500</f>
        <v>12.075148800000001</v>
      </c>
      <c r="N11" s="27">
        <f t="shared" si="9"/>
        <v>3.3542080000000003</v>
      </c>
    </row>
    <row r="12" spans="1:15" ht="23.15" customHeight="1" x14ac:dyDescent="0.35">
      <c r="A12" s="19" t="s">
        <v>61</v>
      </c>
      <c r="B12" s="20">
        <v>25987</v>
      </c>
      <c r="C12" s="21">
        <f t="shared" si="0"/>
        <v>5197.4000000000005</v>
      </c>
      <c r="D12" s="20">
        <v>0</v>
      </c>
      <c r="E12" s="22">
        <f t="shared" si="1"/>
        <v>5197.4000000000005</v>
      </c>
      <c r="F12" s="23">
        <f t="shared" si="2"/>
        <v>6080.9580000000005</v>
      </c>
      <c r="G12" s="24">
        <f t="shared" si="3"/>
        <v>15.202395000000001</v>
      </c>
      <c r="H12" s="23">
        <f t="shared" si="4"/>
        <v>6689.0538000000015</v>
      </c>
      <c r="I12" s="25">
        <f t="shared" si="5"/>
        <v>608.09580000000005</v>
      </c>
      <c r="J12" s="25">
        <f t="shared" si="6"/>
        <v>608.09580000000005</v>
      </c>
      <c r="K12" s="25">
        <f t="shared" si="7"/>
        <v>19.231029675000006</v>
      </c>
      <c r="L12" s="24">
        <f t="shared" si="8"/>
        <v>267.56215200000008</v>
      </c>
      <c r="M12" s="26">
        <f t="shared" si="10"/>
        <v>13.378107600000003</v>
      </c>
      <c r="N12" s="27">
        <f t="shared" si="9"/>
        <v>3.7161410000000008</v>
      </c>
    </row>
    <row r="13" spans="1:15" ht="23.15" customHeight="1" x14ac:dyDescent="0.35">
      <c r="A13" s="19" t="s">
        <v>62</v>
      </c>
      <c r="B13" s="20">
        <v>32431</v>
      </c>
      <c r="C13" s="21">
        <f t="shared" si="0"/>
        <v>6486.2000000000007</v>
      </c>
      <c r="D13" s="20">
        <v>0</v>
      </c>
      <c r="E13" s="22">
        <f t="shared" si="1"/>
        <v>6486.2000000000007</v>
      </c>
      <c r="F13" s="23">
        <f t="shared" si="2"/>
        <v>7588.8540000000003</v>
      </c>
      <c r="G13" s="24">
        <f t="shared" si="3"/>
        <v>18.972135000000002</v>
      </c>
      <c r="H13" s="23">
        <f t="shared" si="4"/>
        <v>8347.7394000000004</v>
      </c>
      <c r="I13" s="25">
        <f t="shared" si="5"/>
        <v>758.8854</v>
      </c>
      <c r="J13" s="25">
        <f t="shared" si="6"/>
        <v>758.8854</v>
      </c>
      <c r="K13" s="25">
        <f t="shared" si="7"/>
        <v>23.999750774999999</v>
      </c>
      <c r="L13" s="24">
        <f t="shared" si="8"/>
        <v>333.90957600000002</v>
      </c>
      <c r="M13" s="26">
        <f t="shared" si="10"/>
        <v>16.6954788</v>
      </c>
      <c r="N13" s="27">
        <f t="shared" si="9"/>
        <v>4.6376330000000001</v>
      </c>
    </row>
    <row r="14" spans="1:15" ht="23.15" customHeight="1" x14ac:dyDescent="0.35">
      <c r="A14" s="19" t="s">
        <v>63</v>
      </c>
      <c r="B14" s="20">
        <v>23654</v>
      </c>
      <c r="C14" s="21">
        <f t="shared" si="0"/>
        <v>4730.8</v>
      </c>
      <c r="D14" s="20">
        <v>0</v>
      </c>
      <c r="E14" s="22">
        <f t="shared" si="1"/>
        <v>4730.8</v>
      </c>
      <c r="F14" s="23">
        <f t="shared" si="2"/>
        <v>5535.0360000000001</v>
      </c>
      <c r="G14" s="24">
        <f t="shared" si="3"/>
        <v>13.837590000000001</v>
      </c>
      <c r="H14" s="23">
        <f t="shared" si="4"/>
        <v>6088.539600000001</v>
      </c>
      <c r="I14" s="25">
        <f t="shared" si="5"/>
        <v>553.50360000000001</v>
      </c>
      <c r="J14" s="25">
        <f t="shared" si="6"/>
        <v>553.50360000000001</v>
      </c>
      <c r="K14" s="25">
        <f t="shared" si="7"/>
        <v>17.50455135</v>
      </c>
      <c r="L14" s="24">
        <f t="shared" si="8"/>
        <v>243.54158400000003</v>
      </c>
      <c r="M14" s="26">
        <f t="shared" si="10"/>
        <v>12.177079200000001</v>
      </c>
      <c r="N14" s="27">
        <f t="shared" si="9"/>
        <v>3.3825220000000007</v>
      </c>
    </row>
    <row r="15" spans="1:15" ht="23.15" customHeight="1" x14ac:dyDescent="0.35">
      <c r="A15" s="66" t="s">
        <v>60</v>
      </c>
      <c r="B15" s="20">
        <v>26487</v>
      </c>
      <c r="C15" s="21">
        <f t="shared" si="0"/>
        <v>5297.4000000000005</v>
      </c>
      <c r="D15" s="20">
        <v>0</v>
      </c>
      <c r="E15" s="22">
        <f t="shared" si="1"/>
        <v>5297.4000000000005</v>
      </c>
      <c r="F15" s="23">
        <f t="shared" si="2"/>
        <v>6197.9580000000005</v>
      </c>
      <c r="G15" s="24">
        <f t="shared" si="3"/>
        <v>15.494895</v>
      </c>
      <c r="H15" s="23">
        <f t="shared" si="4"/>
        <v>6817.7538000000013</v>
      </c>
      <c r="I15" s="25">
        <f t="shared" si="5"/>
        <v>619.7958000000001</v>
      </c>
      <c r="J15" s="25">
        <f t="shared" si="6"/>
        <v>619.7958000000001</v>
      </c>
      <c r="K15" s="25">
        <f t="shared" si="7"/>
        <v>19.601042175000003</v>
      </c>
      <c r="L15" s="24">
        <f t="shared" si="8"/>
        <v>272.71015200000005</v>
      </c>
      <c r="M15" s="26">
        <f t="shared" si="10"/>
        <v>13.635507600000002</v>
      </c>
      <c r="N15" s="27">
        <f t="shared" si="9"/>
        <v>3.7876410000000007</v>
      </c>
    </row>
    <row r="16" spans="1:15" ht="23.15" customHeight="1" x14ac:dyDescent="0.35">
      <c r="A16" s="19"/>
      <c r="B16" s="20"/>
      <c r="C16" s="21">
        <f t="shared" si="0"/>
        <v>0</v>
      </c>
      <c r="D16" s="20"/>
      <c r="E16" s="22">
        <f t="shared" si="1"/>
        <v>0</v>
      </c>
      <c r="F16" s="23">
        <f t="shared" si="2"/>
        <v>0</v>
      </c>
      <c r="G16" s="24">
        <f t="shared" si="3"/>
        <v>0</v>
      </c>
      <c r="H16" s="23">
        <f t="shared" si="4"/>
        <v>0</v>
      </c>
      <c r="I16" s="25">
        <f t="shared" si="5"/>
        <v>0</v>
      </c>
      <c r="J16" s="25">
        <f t="shared" si="6"/>
        <v>0</v>
      </c>
      <c r="K16" s="25">
        <f t="shared" si="7"/>
        <v>0</v>
      </c>
      <c r="L16" s="24">
        <f t="shared" si="8"/>
        <v>0</v>
      </c>
      <c r="M16" s="26">
        <f t="shared" si="10"/>
        <v>0</v>
      </c>
      <c r="N16" s="27">
        <f t="shared" si="9"/>
        <v>0</v>
      </c>
    </row>
    <row r="17" spans="1:14" ht="23.15" customHeight="1" x14ac:dyDescent="0.35">
      <c r="A17" s="19"/>
      <c r="B17" s="20"/>
      <c r="C17" s="21">
        <f t="shared" si="0"/>
        <v>0</v>
      </c>
      <c r="D17" s="20"/>
      <c r="E17" s="22">
        <f t="shared" si="1"/>
        <v>0</v>
      </c>
      <c r="F17" s="23">
        <f t="shared" si="2"/>
        <v>0</v>
      </c>
      <c r="G17" s="24">
        <f t="shared" si="3"/>
        <v>0</v>
      </c>
      <c r="H17" s="23">
        <f t="shared" si="4"/>
        <v>0</v>
      </c>
      <c r="I17" s="25">
        <f t="shared" si="5"/>
        <v>0</v>
      </c>
      <c r="J17" s="25">
        <f t="shared" si="6"/>
        <v>0</v>
      </c>
      <c r="K17" s="25">
        <f t="shared" si="7"/>
        <v>0</v>
      </c>
      <c r="L17" s="24">
        <f t="shared" si="8"/>
        <v>0</v>
      </c>
      <c r="M17" s="26">
        <f t="shared" si="10"/>
        <v>0</v>
      </c>
      <c r="N17" s="27">
        <f t="shared" si="9"/>
        <v>0</v>
      </c>
    </row>
    <row r="18" spans="1:14" ht="23.15" customHeight="1" x14ac:dyDescent="0.35">
      <c r="A18" s="19"/>
      <c r="B18" s="20"/>
      <c r="C18" s="21">
        <f t="shared" si="0"/>
        <v>0</v>
      </c>
      <c r="D18" s="20"/>
      <c r="E18" s="22">
        <f t="shared" si="1"/>
        <v>0</v>
      </c>
      <c r="F18" s="23">
        <f t="shared" si="2"/>
        <v>0</v>
      </c>
      <c r="G18" s="24">
        <f t="shared" si="3"/>
        <v>0</v>
      </c>
      <c r="H18" s="23">
        <f t="shared" si="4"/>
        <v>0</v>
      </c>
      <c r="I18" s="25">
        <f t="shared" si="5"/>
        <v>0</v>
      </c>
      <c r="J18" s="25">
        <f t="shared" si="6"/>
        <v>0</v>
      </c>
      <c r="K18" s="25">
        <f t="shared" si="7"/>
        <v>0</v>
      </c>
      <c r="L18" s="24">
        <f t="shared" si="8"/>
        <v>0</v>
      </c>
      <c r="M18" s="26">
        <f t="shared" si="10"/>
        <v>0</v>
      </c>
      <c r="N18" s="27">
        <f t="shared" si="9"/>
        <v>0</v>
      </c>
    </row>
    <row r="19" spans="1:14" ht="23.15" customHeight="1" x14ac:dyDescent="0.35">
      <c r="A19" s="19"/>
      <c r="B19" s="20"/>
      <c r="C19" s="21">
        <f t="shared" si="0"/>
        <v>0</v>
      </c>
      <c r="D19" s="20"/>
      <c r="E19" s="22">
        <f t="shared" si="1"/>
        <v>0</v>
      </c>
      <c r="F19" s="23">
        <f t="shared" si="2"/>
        <v>0</v>
      </c>
      <c r="G19" s="24">
        <f t="shared" si="3"/>
        <v>0</v>
      </c>
      <c r="H19" s="23">
        <f t="shared" si="4"/>
        <v>0</v>
      </c>
      <c r="I19" s="25">
        <f t="shared" si="5"/>
        <v>0</v>
      </c>
      <c r="J19" s="25">
        <f t="shared" si="6"/>
        <v>0</v>
      </c>
      <c r="K19" s="25">
        <f t="shared" si="7"/>
        <v>0</v>
      </c>
      <c r="L19" s="24">
        <f t="shared" si="8"/>
        <v>0</v>
      </c>
      <c r="M19" s="26">
        <f t="shared" si="10"/>
        <v>0</v>
      </c>
      <c r="N19" s="27">
        <f t="shared" si="9"/>
        <v>0</v>
      </c>
    </row>
    <row r="20" spans="1:14" ht="23.15" customHeight="1" x14ac:dyDescent="0.35">
      <c r="A20" s="19"/>
      <c r="B20" s="20"/>
      <c r="C20" s="21">
        <f t="shared" si="0"/>
        <v>0</v>
      </c>
      <c r="D20" s="20"/>
      <c r="E20" s="22">
        <f t="shared" si="1"/>
        <v>0</v>
      </c>
      <c r="F20" s="23">
        <f t="shared" si="2"/>
        <v>0</v>
      </c>
      <c r="G20" s="24">
        <f t="shared" si="3"/>
        <v>0</v>
      </c>
      <c r="H20" s="23">
        <f t="shared" si="4"/>
        <v>0</v>
      </c>
      <c r="I20" s="25">
        <f t="shared" si="5"/>
        <v>0</v>
      </c>
      <c r="J20" s="25">
        <f t="shared" si="6"/>
        <v>0</v>
      </c>
      <c r="K20" s="25">
        <f t="shared" si="7"/>
        <v>0</v>
      </c>
      <c r="L20" s="24">
        <f t="shared" si="8"/>
        <v>0</v>
      </c>
      <c r="M20" s="26">
        <f t="shared" si="10"/>
        <v>0</v>
      </c>
      <c r="N20" s="27">
        <f t="shared" si="9"/>
        <v>0</v>
      </c>
    </row>
    <row r="21" spans="1:14" ht="23.15" customHeight="1" x14ac:dyDescent="0.35">
      <c r="A21" s="19"/>
      <c r="B21" s="20"/>
      <c r="C21" s="21">
        <f t="shared" si="0"/>
        <v>0</v>
      </c>
      <c r="D21" s="20"/>
      <c r="E21" s="22">
        <f t="shared" si="1"/>
        <v>0</v>
      </c>
      <c r="F21" s="23">
        <f t="shared" si="2"/>
        <v>0</v>
      </c>
      <c r="G21" s="24">
        <f t="shared" si="3"/>
        <v>0</v>
      </c>
      <c r="H21" s="23">
        <f t="shared" si="4"/>
        <v>0</v>
      </c>
      <c r="I21" s="25">
        <f t="shared" si="5"/>
        <v>0</v>
      </c>
      <c r="J21" s="25">
        <f t="shared" si="6"/>
        <v>0</v>
      </c>
      <c r="K21" s="25">
        <f t="shared" si="7"/>
        <v>0</v>
      </c>
      <c r="L21" s="24">
        <f t="shared" si="8"/>
        <v>0</v>
      </c>
      <c r="M21" s="26">
        <f t="shared" si="10"/>
        <v>0</v>
      </c>
      <c r="N21" s="27">
        <f t="shared" si="9"/>
        <v>0</v>
      </c>
    </row>
    <row r="22" spans="1:14" ht="23.15" customHeight="1" x14ac:dyDescent="0.35">
      <c r="A22" s="19"/>
      <c r="B22" s="20"/>
      <c r="C22" s="21">
        <f t="shared" si="0"/>
        <v>0</v>
      </c>
      <c r="D22" s="20"/>
      <c r="E22" s="22">
        <f t="shared" si="1"/>
        <v>0</v>
      </c>
      <c r="F22" s="23">
        <f t="shared" si="2"/>
        <v>0</v>
      </c>
      <c r="G22" s="24">
        <f t="shared" si="3"/>
        <v>0</v>
      </c>
      <c r="H22" s="23">
        <f t="shared" si="4"/>
        <v>0</v>
      </c>
      <c r="I22" s="25">
        <f t="shared" si="5"/>
        <v>0</v>
      </c>
      <c r="J22" s="25">
        <f t="shared" si="6"/>
        <v>0</v>
      </c>
      <c r="K22" s="25">
        <f t="shared" si="7"/>
        <v>0</v>
      </c>
      <c r="L22" s="24">
        <f t="shared" si="8"/>
        <v>0</v>
      </c>
      <c r="M22" s="26">
        <f t="shared" si="10"/>
        <v>0</v>
      </c>
      <c r="N22" s="27">
        <f t="shared" si="9"/>
        <v>0</v>
      </c>
    </row>
    <row r="23" spans="1:14" ht="23.15" customHeight="1" x14ac:dyDescent="0.35">
      <c r="A23" s="19"/>
      <c r="B23" s="20"/>
      <c r="C23" s="21">
        <f t="shared" si="0"/>
        <v>0</v>
      </c>
      <c r="D23" s="20"/>
      <c r="E23" s="22">
        <f t="shared" si="1"/>
        <v>0</v>
      </c>
      <c r="F23" s="23">
        <f t="shared" si="2"/>
        <v>0</v>
      </c>
      <c r="G23" s="24">
        <f t="shared" si="3"/>
        <v>0</v>
      </c>
      <c r="H23" s="23">
        <f t="shared" si="4"/>
        <v>0</v>
      </c>
      <c r="I23" s="25">
        <f t="shared" si="5"/>
        <v>0</v>
      </c>
      <c r="J23" s="25">
        <f t="shared" si="6"/>
        <v>0</v>
      </c>
      <c r="K23" s="25">
        <f t="shared" si="7"/>
        <v>0</v>
      </c>
      <c r="L23" s="24">
        <f t="shared" si="8"/>
        <v>0</v>
      </c>
      <c r="M23" s="26">
        <f t="shared" si="10"/>
        <v>0</v>
      </c>
      <c r="N23" s="27">
        <f t="shared" si="9"/>
        <v>0</v>
      </c>
    </row>
    <row r="24" spans="1:14" ht="23.15" customHeight="1" x14ac:dyDescent="0.35">
      <c r="A24" s="19"/>
      <c r="B24" s="20"/>
      <c r="C24" s="21">
        <f t="shared" si="0"/>
        <v>0</v>
      </c>
      <c r="D24" s="20"/>
      <c r="E24" s="22">
        <f t="shared" si="1"/>
        <v>0</v>
      </c>
      <c r="F24" s="23">
        <f t="shared" si="2"/>
        <v>0</v>
      </c>
      <c r="G24" s="24">
        <f t="shared" si="3"/>
        <v>0</v>
      </c>
      <c r="H24" s="23">
        <f t="shared" si="4"/>
        <v>0</v>
      </c>
      <c r="I24" s="25">
        <f t="shared" si="5"/>
        <v>0</v>
      </c>
      <c r="J24" s="25">
        <f t="shared" si="6"/>
        <v>0</v>
      </c>
      <c r="K24" s="25">
        <f t="shared" si="7"/>
        <v>0</v>
      </c>
      <c r="L24" s="24">
        <f t="shared" si="8"/>
        <v>0</v>
      </c>
      <c r="M24" s="26">
        <f t="shared" si="10"/>
        <v>0</v>
      </c>
      <c r="N24" s="27">
        <f t="shared" si="9"/>
        <v>0</v>
      </c>
    </row>
    <row r="25" spans="1:14" ht="23.15" customHeight="1" x14ac:dyDescent="0.35">
      <c r="A25" s="19"/>
      <c r="B25" s="20"/>
      <c r="C25" s="21">
        <f t="shared" si="0"/>
        <v>0</v>
      </c>
      <c r="D25" s="20"/>
      <c r="E25" s="22">
        <f t="shared" si="1"/>
        <v>0</v>
      </c>
      <c r="F25" s="23">
        <f t="shared" si="2"/>
        <v>0</v>
      </c>
      <c r="G25" s="24">
        <f t="shared" si="3"/>
        <v>0</v>
      </c>
      <c r="H25" s="23">
        <f t="shared" si="4"/>
        <v>0</v>
      </c>
      <c r="I25" s="25">
        <f t="shared" si="5"/>
        <v>0</v>
      </c>
      <c r="J25" s="25">
        <f t="shared" si="6"/>
        <v>0</v>
      </c>
      <c r="K25" s="25">
        <f t="shared" si="7"/>
        <v>0</v>
      </c>
      <c r="L25" s="24">
        <f t="shared" si="8"/>
        <v>0</v>
      </c>
      <c r="M25" s="26">
        <f t="shared" si="10"/>
        <v>0</v>
      </c>
      <c r="N25" s="27">
        <f t="shared" si="9"/>
        <v>0</v>
      </c>
    </row>
    <row r="26" spans="1:14" ht="23.15" customHeight="1" x14ac:dyDescent="0.35">
      <c r="A26" s="19"/>
      <c r="B26" s="20"/>
      <c r="C26" s="21">
        <f t="shared" si="0"/>
        <v>0</v>
      </c>
      <c r="D26" s="20"/>
      <c r="E26" s="22">
        <f t="shared" si="1"/>
        <v>0</v>
      </c>
      <c r="F26" s="23">
        <f t="shared" si="2"/>
        <v>0</v>
      </c>
      <c r="G26" s="24">
        <f t="shared" si="3"/>
        <v>0</v>
      </c>
      <c r="H26" s="23">
        <f t="shared" si="4"/>
        <v>0</v>
      </c>
      <c r="I26" s="25">
        <f t="shared" si="5"/>
        <v>0</v>
      </c>
      <c r="J26" s="25">
        <f t="shared" si="6"/>
        <v>0</v>
      </c>
      <c r="K26" s="25">
        <f t="shared" si="7"/>
        <v>0</v>
      </c>
      <c r="L26" s="24">
        <f t="shared" si="8"/>
        <v>0</v>
      </c>
      <c r="M26" s="26">
        <f t="shared" si="10"/>
        <v>0</v>
      </c>
      <c r="N26" s="27">
        <f t="shared" si="9"/>
        <v>0</v>
      </c>
    </row>
    <row r="27" spans="1:14" ht="23.15" customHeight="1" x14ac:dyDescent="0.35">
      <c r="A27" s="19"/>
      <c r="B27" s="20"/>
      <c r="C27" s="21">
        <f t="shared" si="0"/>
        <v>0</v>
      </c>
      <c r="D27" s="20"/>
      <c r="E27" s="22">
        <f t="shared" si="1"/>
        <v>0</v>
      </c>
      <c r="F27" s="23">
        <f t="shared" si="2"/>
        <v>0</v>
      </c>
      <c r="G27" s="24">
        <f t="shared" si="3"/>
        <v>0</v>
      </c>
      <c r="H27" s="23">
        <f t="shared" si="4"/>
        <v>0</v>
      </c>
      <c r="I27" s="25">
        <f t="shared" si="5"/>
        <v>0</v>
      </c>
      <c r="J27" s="25">
        <f t="shared" si="6"/>
        <v>0</v>
      </c>
      <c r="K27" s="25">
        <f t="shared" si="7"/>
        <v>0</v>
      </c>
      <c r="L27" s="24">
        <f t="shared" si="8"/>
        <v>0</v>
      </c>
      <c r="M27" s="26">
        <f t="shared" si="10"/>
        <v>0</v>
      </c>
      <c r="N27" s="27">
        <f t="shared" si="9"/>
        <v>0</v>
      </c>
    </row>
    <row r="28" spans="1:14" ht="23.15" customHeight="1" x14ac:dyDescent="0.35">
      <c r="A28" s="19"/>
      <c r="B28" s="20"/>
      <c r="C28" s="21">
        <f t="shared" si="0"/>
        <v>0</v>
      </c>
      <c r="D28" s="20"/>
      <c r="E28" s="22">
        <f t="shared" si="1"/>
        <v>0</v>
      </c>
      <c r="F28" s="23">
        <f t="shared" si="2"/>
        <v>0</v>
      </c>
      <c r="G28" s="24">
        <f t="shared" si="3"/>
        <v>0</v>
      </c>
      <c r="H28" s="23">
        <f t="shared" si="4"/>
        <v>0</v>
      </c>
      <c r="I28" s="25">
        <f t="shared" si="5"/>
        <v>0</v>
      </c>
      <c r="J28" s="25">
        <f t="shared" si="6"/>
        <v>0</v>
      </c>
      <c r="K28" s="25">
        <f t="shared" si="7"/>
        <v>0</v>
      </c>
      <c r="L28" s="24">
        <f t="shared" si="8"/>
        <v>0</v>
      </c>
      <c r="M28" s="26">
        <f t="shared" si="10"/>
        <v>0</v>
      </c>
      <c r="N28" s="27">
        <f t="shared" si="9"/>
        <v>0</v>
      </c>
    </row>
    <row r="29" spans="1:14" ht="23.15" customHeight="1" x14ac:dyDescent="0.35">
      <c r="A29" s="19"/>
      <c r="B29" s="20"/>
      <c r="C29" s="21">
        <f t="shared" si="0"/>
        <v>0</v>
      </c>
      <c r="D29" s="20"/>
      <c r="E29" s="22">
        <f t="shared" si="1"/>
        <v>0</v>
      </c>
      <c r="F29" s="23">
        <f t="shared" si="2"/>
        <v>0</v>
      </c>
      <c r="G29" s="24">
        <f t="shared" si="3"/>
        <v>0</v>
      </c>
      <c r="H29" s="23">
        <f t="shared" si="4"/>
        <v>0</v>
      </c>
      <c r="I29" s="25">
        <f t="shared" si="5"/>
        <v>0</v>
      </c>
      <c r="J29" s="25">
        <f t="shared" si="6"/>
        <v>0</v>
      </c>
      <c r="K29" s="25">
        <f t="shared" si="7"/>
        <v>0</v>
      </c>
      <c r="L29" s="24">
        <f t="shared" si="8"/>
        <v>0</v>
      </c>
      <c r="M29" s="26">
        <f t="shared" si="10"/>
        <v>0</v>
      </c>
      <c r="N29" s="27">
        <f t="shared" si="9"/>
        <v>0</v>
      </c>
    </row>
    <row r="30" spans="1:14" ht="23.15" customHeight="1" x14ac:dyDescent="0.35">
      <c r="A30" s="19"/>
      <c r="B30" s="20"/>
      <c r="C30" s="21">
        <f t="shared" si="0"/>
        <v>0</v>
      </c>
      <c r="D30" s="20"/>
      <c r="E30" s="22">
        <f t="shared" si="1"/>
        <v>0</v>
      </c>
      <c r="F30" s="23">
        <f t="shared" si="2"/>
        <v>0</v>
      </c>
      <c r="G30" s="24">
        <f t="shared" si="3"/>
        <v>0</v>
      </c>
      <c r="H30" s="23">
        <f t="shared" si="4"/>
        <v>0</v>
      </c>
      <c r="I30" s="25">
        <f t="shared" si="5"/>
        <v>0</v>
      </c>
      <c r="J30" s="25">
        <f t="shared" si="6"/>
        <v>0</v>
      </c>
      <c r="K30" s="25">
        <f t="shared" si="7"/>
        <v>0</v>
      </c>
      <c r="L30" s="24">
        <f t="shared" si="8"/>
        <v>0</v>
      </c>
      <c r="M30" s="26">
        <f t="shared" si="10"/>
        <v>0</v>
      </c>
      <c r="N30" s="27">
        <f t="shared" si="9"/>
        <v>0</v>
      </c>
    </row>
    <row r="31" spans="1:14" ht="23.15" customHeight="1" x14ac:dyDescent="0.35">
      <c r="A31" s="19"/>
      <c r="B31" s="20"/>
      <c r="C31" s="21">
        <f t="shared" si="0"/>
        <v>0</v>
      </c>
      <c r="D31" s="20"/>
      <c r="E31" s="22">
        <f t="shared" si="1"/>
        <v>0</v>
      </c>
      <c r="F31" s="23">
        <f t="shared" si="2"/>
        <v>0</v>
      </c>
      <c r="G31" s="24">
        <f t="shared" si="3"/>
        <v>0</v>
      </c>
      <c r="H31" s="23">
        <f t="shared" si="4"/>
        <v>0</v>
      </c>
      <c r="I31" s="25">
        <f t="shared" si="5"/>
        <v>0</v>
      </c>
      <c r="J31" s="25">
        <f t="shared" si="6"/>
        <v>0</v>
      </c>
      <c r="K31" s="25">
        <f t="shared" si="7"/>
        <v>0</v>
      </c>
      <c r="L31" s="24">
        <f t="shared" si="8"/>
        <v>0</v>
      </c>
      <c r="M31" s="26">
        <f t="shared" si="10"/>
        <v>0</v>
      </c>
      <c r="N31" s="27">
        <f t="shared" si="9"/>
        <v>0</v>
      </c>
    </row>
    <row r="32" spans="1:14" ht="23.15" customHeight="1" x14ac:dyDescent="0.35">
      <c r="A32" s="19"/>
      <c r="B32" s="20"/>
      <c r="C32" s="21">
        <f t="shared" si="0"/>
        <v>0</v>
      </c>
      <c r="D32" s="20"/>
      <c r="E32" s="22">
        <f t="shared" si="1"/>
        <v>0</v>
      </c>
      <c r="F32" s="23">
        <f t="shared" si="2"/>
        <v>0</v>
      </c>
      <c r="G32" s="24">
        <f t="shared" si="3"/>
        <v>0</v>
      </c>
      <c r="H32" s="23">
        <f t="shared" si="4"/>
        <v>0</v>
      </c>
      <c r="I32" s="25">
        <f t="shared" si="5"/>
        <v>0</v>
      </c>
      <c r="J32" s="25">
        <f t="shared" si="6"/>
        <v>0</v>
      </c>
      <c r="K32" s="25">
        <f t="shared" si="7"/>
        <v>0</v>
      </c>
      <c r="L32" s="24">
        <f t="shared" si="8"/>
        <v>0</v>
      </c>
      <c r="M32" s="26">
        <f t="shared" si="10"/>
        <v>0</v>
      </c>
      <c r="N32" s="27">
        <f t="shared" si="9"/>
        <v>0</v>
      </c>
    </row>
    <row r="33" spans="1:14" ht="23.15" customHeight="1" x14ac:dyDescent="0.35">
      <c r="A33" s="19"/>
      <c r="B33" s="20"/>
      <c r="C33" s="21">
        <f t="shared" si="0"/>
        <v>0</v>
      </c>
      <c r="D33" s="20"/>
      <c r="E33" s="22">
        <f t="shared" si="1"/>
        <v>0</v>
      </c>
      <c r="F33" s="23">
        <f t="shared" si="2"/>
        <v>0</v>
      </c>
      <c r="G33" s="24">
        <f t="shared" si="3"/>
        <v>0</v>
      </c>
      <c r="H33" s="23">
        <f t="shared" si="4"/>
        <v>0</v>
      </c>
      <c r="I33" s="25">
        <f t="shared" si="5"/>
        <v>0</v>
      </c>
      <c r="J33" s="25">
        <f t="shared" si="6"/>
        <v>0</v>
      </c>
      <c r="K33" s="25">
        <f t="shared" si="7"/>
        <v>0</v>
      </c>
      <c r="L33" s="24">
        <f t="shared" si="8"/>
        <v>0</v>
      </c>
      <c r="M33" s="26">
        <f t="shared" si="10"/>
        <v>0</v>
      </c>
      <c r="N33" s="27">
        <f t="shared" si="9"/>
        <v>0</v>
      </c>
    </row>
    <row r="34" spans="1:14" ht="23.15" customHeight="1" x14ac:dyDescent="0.35">
      <c r="A34" s="19"/>
      <c r="B34" s="20"/>
      <c r="C34" s="21">
        <f t="shared" si="0"/>
        <v>0</v>
      </c>
      <c r="D34" s="20"/>
      <c r="E34" s="22">
        <f t="shared" si="1"/>
        <v>0</v>
      </c>
      <c r="F34" s="23">
        <f t="shared" si="2"/>
        <v>0</v>
      </c>
      <c r="G34" s="24">
        <f t="shared" si="3"/>
        <v>0</v>
      </c>
      <c r="H34" s="23">
        <f t="shared" si="4"/>
        <v>0</v>
      </c>
      <c r="I34" s="25">
        <f t="shared" si="5"/>
        <v>0</v>
      </c>
      <c r="J34" s="25">
        <f t="shared" si="6"/>
        <v>0</v>
      </c>
      <c r="K34" s="25">
        <f t="shared" si="7"/>
        <v>0</v>
      </c>
      <c r="L34" s="24">
        <f t="shared" si="8"/>
        <v>0</v>
      </c>
      <c r="M34" s="26">
        <f t="shared" si="10"/>
        <v>0</v>
      </c>
      <c r="N34" s="27">
        <f t="shared" si="9"/>
        <v>0</v>
      </c>
    </row>
    <row r="35" spans="1:14" ht="23.15" customHeight="1" thickBot="1" x14ac:dyDescent="0.4">
      <c r="A35" s="19"/>
      <c r="B35" s="20"/>
      <c r="C35" s="21">
        <f t="shared" si="0"/>
        <v>0</v>
      </c>
      <c r="D35" s="20"/>
      <c r="E35" s="22">
        <f t="shared" si="1"/>
        <v>0</v>
      </c>
      <c r="F35" s="28">
        <f t="shared" si="2"/>
        <v>0</v>
      </c>
      <c r="G35" s="29">
        <f t="shared" si="3"/>
        <v>0</v>
      </c>
      <c r="H35" s="28">
        <f t="shared" si="4"/>
        <v>0</v>
      </c>
      <c r="I35" s="30">
        <f t="shared" si="5"/>
        <v>0</v>
      </c>
      <c r="J35" s="30">
        <f t="shared" si="6"/>
        <v>0</v>
      </c>
      <c r="K35" s="30">
        <f t="shared" si="7"/>
        <v>0</v>
      </c>
      <c r="L35" s="29">
        <f t="shared" si="8"/>
        <v>0</v>
      </c>
      <c r="M35" s="26">
        <f t="shared" si="10"/>
        <v>0</v>
      </c>
      <c r="N35" s="31">
        <f t="shared" si="9"/>
        <v>0</v>
      </c>
    </row>
    <row r="36" spans="1:14" s="37" customFormat="1" ht="32.25" customHeight="1" thickBot="1" x14ac:dyDescent="0.4">
      <c r="A36" s="32" t="s">
        <v>64</v>
      </c>
      <c r="B36" s="33">
        <f t="shared" ref="B36:N36" si="11">SUM(B10:B35)</f>
        <v>148002</v>
      </c>
      <c r="C36" s="33">
        <f t="shared" si="11"/>
        <v>29600.400000000001</v>
      </c>
      <c r="D36" s="33">
        <f t="shared" si="11"/>
        <v>0</v>
      </c>
      <c r="E36" s="33">
        <f t="shared" si="11"/>
        <v>29600.400000000001</v>
      </c>
      <c r="F36" s="33">
        <f t="shared" si="11"/>
        <v>34632.468000000001</v>
      </c>
      <c r="G36" s="34">
        <f t="shared" si="11"/>
        <v>86.58117</v>
      </c>
      <c r="H36" s="34">
        <f t="shared" si="11"/>
        <v>38095.714800000002</v>
      </c>
      <c r="I36" s="34">
        <f t="shared" si="11"/>
        <v>3463.2467999999999</v>
      </c>
      <c r="J36" s="34">
        <f t="shared" si="11"/>
        <v>3463.2467999999999</v>
      </c>
      <c r="K36" s="34">
        <f t="shared" si="11"/>
        <v>109.52518005</v>
      </c>
      <c r="L36" s="34">
        <f t="shared" si="11"/>
        <v>1523.8285920000003</v>
      </c>
      <c r="M36" s="35">
        <f t="shared" si="11"/>
        <v>76.191429600000021</v>
      </c>
      <c r="N36" s="36">
        <f t="shared" si="11"/>
        <v>21.164286000000004</v>
      </c>
    </row>
    <row r="37" spans="1:14" s="37" customFormat="1" ht="6" customHeight="1" x14ac:dyDescent="0.35">
      <c r="A37" s="38"/>
      <c r="B37" s="39"/>
      <c r="C37" s="39"/>
      <c r="D37" s="39"/>
      <c r="E37" s="39"/>
      <c r="F37" s="39"/>
      <c r="G37" s="40"/>
      <c r="H37" s="40"/>
      <c r="I37" s="40"/>
      <c r="J37" s="40"/>
      <c r="K37" s="40"/>
      <c r="L37" s="40"/>
      <c r="M37" s="40"/>
    </row>
    <row r="38" spans="1:14" s="37" customFormat="1" ht="15.5" x14ac:dyDescent="0.35">
      <c r="A38" s="125" t="s">
        <v>65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1:14" x14ac:dyDescent="0.3">
      <c r="A39" s="125" t="s">
        <v>66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41"/>
    </row>
    <row r="40" spans="1:14" x14ac:dyDescent="0.3">
      <c r="A40" s="125" t="s">
        <v>67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41"/>
    </row>
    <row r="41" spans="1:14" x14ac:dyDescent="0.3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41"/>
    </row>
    <row r="42" spans="1:14" s="43" customFormat="1" x14ac:dyDescent="0.3">
      <c r="A42" s="125" t="s">
        <v>69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42"/>
    </row>
    <row r="43" spans="1:14" x14ac:dyDescent="0.3">
      <c r="A43" s="125" t="s">
        <v>70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41"/>
    </row>
    <row r="44" spans="1:14" ht="12.75" customHeight="1" x14ac:dyDescent="0.3">
      <c r="A44" s="126" t="s">
        <v>71</v>
      </c>
      <c r="B44" s="126"/>
      <c r="C44" s="126"/>
      <c r="D44" s="126"/>
      <c r="E44" s="126"/>
      <c r="F44" s="126"/>
      <c r="G44" s="126"/>
      <c r="H44" s="126"/>
      <c r="I44" s="127"/>
      <c r="J44" s="127"/>
      <c r="K44" s="127"/>
      <c r="L44" s="127"/>
      <c r="M44" s="127"/>
      <c r="N44" s="127"/>
    </row>
    <row r="45" spans="1:14" x14ac:dyDescent="0.3">
      <c r="A45" s="125" t="s">
        <v>72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41"/>
    </row>
    <row r="46" spans="1:14" x14ac:dyDescent="0.3">
      <c r="A46" s="125" t="s">
        <v>73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41"/>
    </row>
    <row r="47" spans="1:14" x14ac:dyDescent="0.3">
      <c r="A47" s="125" t="s">
        <v>74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</row>
    <row r="48" spans="1:14" x14ac:dyDescent="0.3">
      <c r="B48" s="41"/>
      <c r="C48" s="41"/>
      <c r="D48" s="41"/>
      <c r="E48" s="41"/>
      <c r="F48" s="41"/>
      <c r="G48" s="41"/>
      <c r="I48" s="41"/>
      <c r="J48" s="41"/>
      <c r="K48" s="41"/>
      <c r="L48" s="41"/>
    </row>
    <row r="50" spans="1:12" x14ac:dyDescent="0.3">
      <c r="A50" s="45"/>
      <c r="B50" s="46"/>
      <c r="C50" s="46"/>
      <c r="D50" s="41"/>
      <c r="E50" s="41"/>
      <c r="F50" s="41"/>
      <c r="G50" s="41"/>
      <c r="I50" s="41"/>
      <c r="J50" s="41"/>
      <c r="K50" s="41"/>
      <c r="L50" s="41"/>
    </row>
    <row r="51" spans="1:12" x14ac:dyDescent="0.3">
      <c r="B51" s="41"/>
      <c r="C51" s="41"/>
      <c r="D51" s="41"/>
      <c r="E51" s="41"/>
      <c r="F51" s="41"/>
      <c r="G51" s="41"/>
      <c r="I51" s="41"/>
      <c r="J51" s="41"/>
      <c r="K51" s="41"/>
      <c r="L51" s="41"/>
    </row>
    <row r="52" spans="1:12" x14ac:dyDescent="0.3">
      <c r="E52" s="41"/>
      <c r="F52" s="41"/>
      <c r="G52" s="41"/>
      <c r="I52" s="41"/>
      <c r="J52" s="41"/>
      <c r="K52" s="41"/>
      <c r="L52" s="41"/>
    </row>
    <row r="53" spans="1:12" x14ac:dyDescent="0.3">
      <c r="B53" s="41"/>
      <c r="C53" s="41"/>
      <c r="D53" s="41"/>
      <c r="E53" s="41"/>
      <c r="F53" s="41"/>
      <c r="G53" s="41"/>
      <c r="I53" s="41"/>
      <c r="J53" s="41"/>
      <c r="K53" s="41"/>
      <c r="L53" s="41"/>
    </row>
    <row r="54" spans="1:12" x14ac:dyDescent="0.3">
      <c r="B54" s="41"/>
      <c r="C54" s="41"/>
      <c r="D54" s="41"/>
      <c r="E54" s="41"/>
      <c r="F54" s="41"/>
      <c r="G54" s="41"/>
      <c r="I54" s="41"/>
      <c r="J54" s="41"/>
      <c r="K54" s="41"/>
      <c r="L54" s="41"/>
    </row>
    <row r="55" spans="1:12" x14ac:dyDescent="0.3">
      <c r="B55" s="41"/>
      <c r="C55" s="41"/>
      <c r="D55" s="41"/>
      <c r="E55" s="41"/>
      <c r="F55" s="41"/>
      <c r="G55" s="41"/>
      <c r="I55" s="41"/>
      <c r="J55" s="41"/>
      <c r="K55" s="41"/>
      <c r="L55" s="41"/>
    </row>
    <row r="56" spans="1:12" x14ac:dyDescent="0.3">
      <c r="B56" s="41"/>
      <c r="C56" s="41"/>
      <c r="D56" s="41"/>
      <c r="E56" s="41"/>
      <c r="F56" s="41"/>
      <c r="G56" s="41"/>
      <c r="I56" s="41"/>
      <c r="J56" s="41"/>
      <c r="K56" s="41"/>
      <c r="L56" s="41"/>
    </row>
    <row r="57" spans="1:12" x14ac:dyDescent="0.3">
      <c r="B57" s="41"/>
      <c r="C57" s="41"/>
      <c r="D57" s="41"/>
      <c r="E57" s="41"/>
      <c r="F57" s="41"/>
      <c r="G57" s="41"/>
      <c r="I57" s="41"/>
      <c r="J57" s="41"/>
      <c r="K57" s="41"/>
      <c r="L57" s="41"/>
    </row>
    <row r="58" spans="1:12" x14ac:dyDescent="0.3">
      <c r="B58" s="41"/>
      <c r="C58" s="41"/>
      <c r="D58" s="41"/>
      <c r="E58" s="41"/>
      <c r="F58" s="41"/>
      <c r="G58" s="41"/>
      <c r="I58" s="41"/>
      <c r="J58" s="41"/>
      <c r="K58" s="41"/>
      <c r="L58" s="41"/>
    </row>
    <row r="59" spans="1:12" x14ac:dyDescent="0.3">
      <c r="B59" s="41"/>
      <c r="C59" s="41"/>
      <c r="D59" s="41"/>
      <c r="E59" s="41"/>
      <c r="F59" s="41"/>
      <c r="G59" s="41"/>
      <c r="I59" s="41"/>
      <c r="J59" s="41"/>
      <c r="K59" s="41"/>
      <c r="L59" s="41"/>
    </row>
    <row r="60" spans="1:12" x14ac:dyDescent="0.3">
      <c r="B60" s="41"/>
      <c r="C60" s="41"/>
      <c r="D60" s="41"/>
      <c r="E60" s="41"/>
      <c r="F60" s="41"/>
      <c r="G60" s="41"/>
      <c r="I60" s="41"/>
      <c r="J60" s="41"/>
      <c r="K60" s="41"/>
      <c r="L60" s="41"/>
    </row>
    <row r="61" spans="1:12" x14ac:dyDescent="0.3">
      <c r="B61" s="41"/>
      <c r="C61" s="41"/>
      <c r="D61" s="41"/>
      <c r="E61" s="41"/>
      <c r="F61" s="41"/>
      <c r="G61" s="41"/>
      <c r="I61" s="41"/>
      <c r="J61" s="41"/>
      <c r="K61" s="41"/>
      <c r="L61" s="41"/>
    </row>
    <row r="62" spans="1:12" x14ac:dyDescent="0.3">
      <c r="B62" s="41"/>
      <c r="C62" s="41"/>
      <c r="D62" s="41"/>
      <c r="E62" s="41"/>
      <c r="F62" s="41"/>
      <c r="G62" s="41"/>
      <c r="I62" s="41"/>
      <c r="J62" s="41"/>
      <c r="K62" s="41"/>
      <c r="L62" s="41"/>
    </row>
    <row r="63" spans="1:12" x14ac:dyDescent="0.3">
      <c r="B63" s="41"/>
      <c r="C63" s="41"/>
      <c r="D63" s="41"/>
      <c r="E63" s="41"/>
      <c r="F63" s="41"/>
      <c r="G63" s="41"/>
      <c r="I63" s="41"/>
      <c r="J63" s="41"/>
      <c r="K63" s="41"/>
      <c r="L63" s="41"/>
    </row>
    <row r="64" spans="1:12" x14ac:dyDescent="0.3">
      <c r="E64" s="41"/>
      <c r="F64" s="41"/>
      <c r="G64" s="41"/>
      <c r="I64" s="41"/>
      <c r="J64" s="41"/>
      <c r="K64" s="41"/>
      <c r="L64" s="41"/>
    </row>
    <row r="65" spans="2:15" x14ac:dyDescent="0.3">
      <c r="B65" s="41"/>
      <c r="C65" s="41"/>
      <c r="D65" s="41"/>
      <c r="E65" s="41"/>
      <c r="F65" s="41"/>
      <c r="G65" s="41"/>
      <c r="I65" s="41"/>
      <c r="J65" s="41"/>
      <c r="K65" s="41"/>
      <c r="L65" s="41"/>
    </row>
    <row r="66" spans="2:15" x14ac:dyDescent="0.3">
      <c r="B66" s="41"/>
      <c r="C66" s="41"/>
      <c r="D66" s="41"/>
      <c r="E66" s="41"/>
      <c r="F66" s="41"/>
      <c r="G66" s="41"/>
      <c r="I66" s="41"/>
      <c r="J66" s="41"/>
      <c r="K66" s="41"/>
      <c r="L66" s="41"/>
    </row>
    <row r="67" spans="2:15" x14ac:dyDescent="0.3">
      <c r="B67" s="41"/>
      <c r="C67" s="41"/>
      <c r="D67" s="41"/>
      <c r="E67" s="41"/>
      <c r="F67" s="41"/>
      <c r="G67" s="41"/>
      <c r="I67" s="41"/>
      <c r="J67" s="41"/>
      <c r="K67" s="41"/>
      <c r="L67" s="41"/>
      <c r="N67" s="47"/>
      <c r="O67" s="47"/>
    </row>
    <row r="68" spans="2:15" x14ac:dyDescent="0.3">
      <c r="B68" s="41"/>
      <c r="C68" s="41"/>
      <c r="D68" s="41"/>
      <c r="E68" s="41"/>
      <c r="F68" s="41"/>
      <c r="G68" s="41"/>
      <c r="I68" s="41"/>
      <c r="J68" s="41"/>
      <c r="K68" s="41"/>
      <c r="L68" s="41"/>
      <c r="N68" s="47"/>
      <c r="O68" s="47"/>
    </row>
    <row r="69" spans="2:15" x14ac:dyDescent="0.3">
      <c r="B69" s="41"/>
      <c r="C69" s="41"/>
      <c r="D69" s="41"/>
      <c r="E69" s="41"/>
      <c r="F69" s="41"/>
      <c r="G69" s="41"/>
      <c r="I69" s="41"/>
      <c r="J69" s="41"/>
      <c r="K69" s="41"/>
      <c r="L69" s="41"/>
      <c r="N69" s="47"/>
      <c r="O69" s="47"/>
    </row>
    <row r="70" spans="2:15" x14ac:dyDescent="0.3">
      <c r="B70" s="41"/>
      <c r="C70" s="41"/>
      <c r="D70" s="41"/>
      <c r="E70" s="41"/>
      <c r="F70" s="41"/>
      <c r="G70" s="41"/>
      <c r="I70" s="41"/>
      <c r="J70" s="41"/>
      <c r="K70" s="41"/>
      <c r="L70" s="41"/>
    </row>
    <row r="71" spans="2:15" x14ac:dyDescent="0.3">
      <c r="B71" s="41"/>
      <c r="C71" s="41"/>
      <c r="D71" s="41"/>
      <c r="E71" s="41"/>
      <c r="F71" s="41"/>
      <c r="G71" s="41"/>
      <c r="I71" s="41"/>
      <c r="J71" s="41"/>
      <c r="K71" s="41"/>
      <c r="L71" s="41"/>
    </row>
    <row r="72" spans="2:15" x14ac:dyDescent="0.3">
      <c r="B72" s="41"/>
      <c r="C72" s="41"/>
      <c r="D72" s="41"/>
      <c r="E72" s="41"/>
      <c r="F72" s="41"/>
      <c r="G72" s="41"/>
      <c r="I72" s="41"/>
      <c r="J72" s="41"/>
      <c r="K72" s="41"/>
      <c r="L72" s="41"/>
    </row>
    <row r="73" spans="2:15" x14ac:dyDescent="0.3">
      <c r="E73" s="41"/>
      <c r="F73" s="41"/>
      <c r="G73" s="41"/>
      <c r="I73" s="41"/>
      <c r="J73" s="41"/>
      <c r="K73" s="41"/>
      <c r="L73" s="41"/>
    </row>
    <row r="74" spans="2:15" x14ac:dyDescent="0.3">
      <c r="E74" s="41"/>
      <c r="F74" s="41"/>
      <c r="G74" s="41"/>
      <c r="I74" s="41"/>
      <c r="J74" s="41"/>
      <c r="K74" s="41"/>
      <c r="L74" s="41"/>
    </row>
    <row r="75" spans="2:15" x14ac:dyDescent="0.3">
      <c r="E75" s="41"/>
      <c r="F75" s="41"/>
      <c r="G75" s="41"/>
      <c r="I75" s="41"/>
      <c r="J75" s="41"/>
      <c r="K75" s="41"/>
      <c r="L75" s="41"/>
    </row>
    <row r="76" spans="2:15" x14ac:dyDescent="0.3">
      <c r="E76" s="41"/>
      <c r="F76" s="41"/>
      <c r="G76" s="41"/>
      <c r="I76" s="41"/>
      <c r="J76" s="41"/>
      <c r="K76" s="41"/>
      <c r="L76" s="41"/>
    </row>
    <row r="77" spans="2:15" x14ac:dyDescent="0.3">
      <c r="E77" s="41"/>
      <c r="F77" s="41"/>
      <c r="G77" s="41"/>
      <c r="I77" s="41"/>
      <c r="J77" s="41"/>
      <c r="K77" s="41"/>
      <c r="L77" s="41"/>
    </row>
    <row r="78" spans="2:15" x14ac:dyDescent="0.3">
      <c r="E78" s="41"/>
      <c r="F78" s="41"/>
      <c r="G78" s="41"/>
      <c r="I78" s="41"/>
      <c r="J78" s="41"/>
      <c r="K78" s="41"/>
      <c r="L78" s="41"/>
    </row>
    <row r="79" spans="2:15" x14ac:dyDescent="0.3">
      <c r="E79" s="41"/>
      <c r="F79" s="41"/>
      <c r="G79" s="41"/>
      <c r="I79" s="41"/>
      <c r="J79" s="41"/>
      <c r="K79" s="41"/>
      <c r="L79" s="41"/>
    </row>
    <row r="80" spans="2:15" x14ac:dyDescent="0.3">
      <c r="E80" s="41"/>
      <c r="F80" s="41"/>
      <c r="G80" s="41"/>
      <c r="I80" s="41"/>
      <c r="J80" s="41"/>
      <c r="K80" s="41"/>
      <c r="L80" s="41"/>
    </row>
    <row r="81" spans="5:12" x14ac:dyDescent="0.3">
      <c r="E81" s="41"/>
      <c r="F81" s="41"/>
      <c r="G81" s="41"/>
      <c r="I81" s="41"/>
      <c r="J81" s="41"/>
      <c r="K81" s="41"/>
      <c r="L81" s="41"/>
    </row>
    <row r="82" spans="5:12" x14ac:dyDescent="0.3">
      <c r="E82" s="41"/>
      <c r="F82" s="41"/>
      <c r="G82" s="41"/>
      <c r="I82" s="41"/>
      <c r="J82" s="41"/>
      <c r="K82" s="41"/>
      <c r="L82" s="41"/>
    </row>
    <row r="83" spans="5:12" x14ac:dyDescent="0.3">
      <c r="E83" s="41"/>
      <c r="F83" s="41"/>
      <c r="G83" s="41"/>
      <c r="I83" s="41"/>
      <c r="J83" s="41"/>
      <c r="K83" s="41"/>
      <c r="L83" s="41"/>
    </row>
    <row r="84" spans="5:12" x14ac:dyDescent="0.3">
      <c r="E84" s="41"/>
      <c r="F84" s="41"/>
      <c r="G84" s="41"/>
      <c r="I84" s="41"/>
      <c r="J84" s="41"/>
      <c r="K84" s="41"/>
      <c r="L84" s="41"/>
    </row>
    <row r="85" spans="5:12" x14ac:dyDescent="0.3">
      <c r="E85" s="41"/>
      <c r="F85" s="41"/>
      <c r="G85" s="41"/>
      <c r="I85" s="41"/>
      <c r="J85" s="41"/>
      <c r="K85" s="41"/>
      <c r="L85" s="41"/>
    </row>
  </sheetData>
  <sheetProtection algorithmName="SHA-512" hashValue="SnK1SjWAvJnwVFoZmqtSLZAwC9c35ZfHtA1uODGsj39IcK2OqkoQ3NLLaOcqNwLGw6VsCriHm7NDGkKauuOlHg==" saltValue="a+e9YFShDI+GzfVFpw/iVw==" spinCount="100000" sheet="1" objects="1" scenarios="1"/>
  <mergeCells count="22">
    <mergeCell ref="E1:N1"/>
    <mergeCell ref="K5:N5"/>
    <mergeCell ref="E6:N6"/>
    <mergeCell ref="A6:C6"/>
    <mergeCell ref="A2:N2"/>
    <mergeCell ref="B3:D3"/>
    <mergeCell ref="G3:I3"/>
    <mergeCell ref="A40:M40"/>
    <mergeCell ref="A41:M41"/>
    <mergeCell ref="A4:N4"/>
    <mergeCell ref="B5:C5"/>
    <mergeCell ref="D5:H5"/>
    <mergeCell ref="I5:J5"/>
    <mergeCell ref="H7:M7"/>
    <mergeCell ref="A38:N38"/>
    <mergeCell ref="A39:M39"/>
    <mergeCell ref="A42:M42"/>
    <mergeCell ref="A47:M47"/>
    <mergeCell ref="A43:M43"/>
    <mergeCell ref="A45:M45"/>
    <mergeCell ref="A46:M46"/>
    <mergeCell ref="A44:N44"/>
  </mergeCells>
  <phoneticPr fontId="2" type="noConversion"/>
  <pageMargins left="0.78740157499999996" right="0.78740157499999996" top="0.35" bottom="0.33" header="0.17" footer="0.17"/>
  <pageSetup paperSize="9" scale="56" orientation="landscape"/>
  <headerFooter alignWithMargins="0">
    <oddHeader>&amp;F</oddHeader>
    <oddFooter>&amp;A</oddFooter>
  </headerFooter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5F95-02F4-4BB6-A669-CFC85B335269}">
  <dimension ref="A1"/>
  <sheetViews>
    <sheetView workbookViewId="0"/>
  </sheetViews>
  <sheetFormatPr defaultColWidth="11.453125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5"/>
  <sheetViews>
    <sheetView tabSelected="1" zoomScale="75" zoomScaleNormal="100" workbookViewId="0"/>
  </sheetViews>
  <sheetFormatPr defaultColWidth="11.453125" defaultRowHeight="13" x14ac:dyDescent="0.3"/>
  <cols>
    <col min="1" max="1" width="34.453125" style="4" customWidth="1"/>
    <col min="2" max="2" width="11.453125" style="44"/>
    <col min="3" max="3" width="9.54296875" style="44" customWidth="1"/>
    <col min="4" max="4" width="11.453125" style="44"/>
    <col min="5" max="5" width="12.81640625" style="44" customWidth="1"/>
    <col min="6" max="6" width="11.1796875" style="44" customWidth="1"/>
    <col min="7" max="7" width="9.1796875" style="44" customWidth="1"/>
    <col min="8" max="8" width="16" style="41" customWidth="1"/>
    <col min="9" max="9" width="11.453125" style="44"/>
    <col min="10" max="10" width="12" style="44" customWidth="1"/>
    <col min="11" max="11" width="13.1796875" style="44" customWidth="1"/>
    <col min="12" max="12" width="8.453125" style="44" customWidth="1"/>
    <col min="13" max="13" width="10.81640625" style="41" customWidth="1"/>
    <col min="14" max="14" width="23.453125" style="4" customWidth="1"/>
    <col min="15" max="16384" width="11.453125" style="4"/>
  </cols>
  <sheetData>
    <row r="1" spans="1:15" s="3" customFormat="1" ht="26.25" customHeight="1" x14ac:dyDescent="0.45">
      <c r="A1" s="37" t="s">
        <v>145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5" ht="9.75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</row>
    <row r="3" spans="1:15" ht="20.149999999999999" customHeight="1" x14ac:dyDescent="0.45">
      <c r="A3" s="52" t="s">
        <v>35</v>
      </c>
      <c r="B3" s="140"/>
      <c r="C3" s="141"/>
      <c r="D3" s="142"/>
      <c r="E3" s="49"/>
      <c r="F3" s="50" t="s">
        <v>37</v>
      </c>
      <c r="G3" s="140"/>
      <c r="H3" s="141"/>
      <c r="I3" s="142"/>
      <c r="O3" s="65"/>
    </row>
    <row r="4" spans="1:15" ht="20.149999999999999" customHeight="1" x14ac:dyDescent="0.4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3"/>
    </row>
    <row r="5" spans="1:15" ht="20.149999999999999" customHeight="1" x14ac:dyDescent="0.45">
      <c r="A5" s="52" t="s">
        <v>39</v>
      </c>
      <c r="B5" s="129"/>
      <c r="C5" s="130"/>
      <c r="D5" s="131" t="s">
        <v>41</v>
      </c>
      <c r="E5" s="131"/>
      <c r="F5" s="131"/>
      <c r="G5" s="131"/>
      <c r="H5" s="131"/>
      <c r="I5" s="132"/>
      <c r="J5" s="133"/>
      <c r="K5" s="138"/>
      <c r="L5" s="138"/>
      <c r="M5" s="138"/>
      <c r="N5" s="138"/>
      <c r="O5" s="3"/>
    </row>
    <row r="6" spans="1:15" ht="20.149999999999999" customHeight="1" thickBot="1" x14ac:dyDescent="0.5">
      <c r="A6" s="113" t="s">
        <v>42</v>
      </c>
      <c r="B6" s="113"/>
      <c r="C6" s="113"/>
      <c r="D6" s="55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3"/>
    </row>
    <row r="7" spans="1:15" ht="20.149999999999999" customHeight="1" thickBot="1" x14ac:dyDescent="0.5">
      <c r="A7" s="48" t="s">
        <v>43</v>
      </c>
      <c r="B7" s="49"/>
      <c r="C7" s="54"/>
      <c r="D7" s="3"/>
      <c r="E7" s="5"/>
      <c r="F7" s="5"/>
      <c r="G7" s="5"/>
      <c r="H7" s="134" t="s">
        <v>44</v>
      </c>
      <c r="I7" s="135"/>
      <c r="J7" s="135"/>
      <c r="K7" s="135"/>
      <c r="L7" s="135"/>
      <c r="M7" s="136"/>
      <c r="N7" s="6"/>
      <c r="O7" s="3"/>
    </row>
    <row r="8" spans="1:15" ht="13.5" customHeight="1" thickBot="1" x14ac:dyDescent="0.5">
      <c r="A8" s="3"/>
      <c r="B8" s="7"/>
      <c r="C8" s="8"/>
      <c r="D8" s="3"/>
      <c r="E8" s="5"/>
      <c r="F8" s="5"/>
      <c r="G8" s="5"/>
      <c r="H8" s="9"/>
      <c r="I8" s="9"/>
      <c r="J8" s="9"/>
      <c r="K8" s="9"/>
      <c r="L8" s="9"/>
      <c r="M8" s="9"/>
      <c r="N8" s="6"/>
      <c r="O8" s="3"/>
    </row>
    <row r="9" spans="1:15" s="109" customFormat="1" ht="52.5" customHeight="1" thickBot="1" x14ac:dyDescent="0.3">
      <c r="A9" s="99" t="s">
        <v>45</v>
      </c>
      <c r="B9" s="100" t="s">
        <v>46</v>
      </c>
      <c r="C9" s="101" t="s">
        <v>47</v>
      </c>
      <c r="D9" s="100" t="s">
        <v>48</v>
      </c>
      <c r="E9" s="102" t="s">
        <v>49</v>
      </c>
      <c r="F9" s="103" t="s">
        <v>50</v>
      </c>
      <c r="G9" s="104" t="s">
        <v>51</v>
      </c>
      <c r="H9" s="103" t="s">
        <v>52</v>
      </c>
      <c r="I9" s="100" t="s">
        <v>53</v>
      </c>
      <c r="J9" s="105" t="s">
        <v>54</v>
      </c>
      <c r="K9" s="105" t="s">
        <v>55</v>
      </c>
      <c r="L9" s="106" t="s">
        <v>56</v>
      </c>
      <c r="M9" s="107" t="s">
        <v>57</v>
      </c>
      <c r="N9" s="108" t="s">
        <v>58</v>
      </c>
    </row>
    <row r="10" spans="1:15" ht="23.15" customHeight="1" x14ac:dyDescent="0.35">
      <c r="A10" s="10"/>
      <c r="B10" s="11"/>
      <c r="C10" s="12">
        <f>B10*$I$5</f>
        <v>0</v>
      </c>
      <c r="D10" s="11"/>
      <c r="E10" s="13">
        <f t="shared" ref="E10:E35" si="0">SUM(C10-D10)</f>
        <v>0</v>
      </c>
      <c r="F10" s="14">
        <f t="shared" ref="F10:F35" si="1">E10*1.17</f>
        <v>0</v>
      </c>
      <c r="G10" s="15">
        <f>SUM(F10*$D$6)/1000</f>
        <v>0</v>
      </c>
      <c r="H10" s="14">
        <f>F10*1.1</f>
        <v>0</v>
      </c>
      <c r="I10" s="16" t="e">
        <f>F10/$C$7</f>
        <v>#DIV/0!</v>
      </c>
      <c r="J10" s="16" t="e">
        <f>F10/$C$7</f>
        <v>#DIV/0!</v>
      </c>
      <c r="K10" s="16">
        <f>H10/400*1.15</f>
        <v>0</v>
      </c>
      <c r="L10" s="15">
        <f>H10/50*2</f>
        <v>0</v>
      </c>
      <c r="M10" s="17">
        <f>H10/500</f>
        <v>0</v>
      </c>
      <c r="N10" s="18">
        <f t="shared" ref="N10:N35" si="2">SUM(H10/1800)</f>
        <v>0</v>
      </c>
    </row>
    <row r="11" spans="1:15" ht="23.15" customHeight="1" x14ac:dyDescent="0.35">
      <c r="A11" s="19"/>
      <c r="B11" s="20"/>
      <c r="C11" s="21">
        <f t="shared" ref="C11:C35" si="3">B11*$I$5</f>
        <v>0</v>
      </c>
      <c r="D11" s="20"/>
      <c r="E11" s="22">
        <f t="shared" si="0"/>
        <v>0</v>
      </c>
      <c r="F11" s="23">
        <f t="shared" si="1"/>
        <v>0</v>
      </c>
      <c r="G11" s="24">
        <f t="shared" ref="G11:G35" si="4">SUM(F11*$D$6)/1000</f>
        <v>0</v>
      </c>
      <c r="H11" s="23">
        <f t="shared" ref="H11:H35" si="5">F11*1.1</f>
        <v>0</v>
      </c>
      <c r="I11" s="25" t="e">
        <f t="shared" ref="I11:I35" si="6">F11/$C$7</f>
        <v>#DIV/0!</v>
      </c>
      <c r="J11" s="25" t="e">
        <f>F11/$C$7</f>
        <v>#DIV/0!</v>
      </c>
      <c r="K11" s="25">
        <f t="shared" ref="K11:K35" si="7">H11/400*1.15</f>
        <v>0</v>
      </c>
      <c r="L11" s="24">
        <f t="shared" ref="L11:L35" si="8">H11/50*2</f>
        <v>0</v>
      </c>
      <c r="M11" s="26">
        <f t="shared" ref="M11:M35" si="9">H11*1/500</f>
        <v>0</v>
      </c>
      <c r="N11" s="27">
        <f t="shared" si="2"/>
        <v>0</v>
      </c>
    </row>
    <row r="12" spans="1:15" ht="23.15" customHeight="1" x14ac:dyDescent="0.35">
      <c r="A12" s="19"/>
      <c r="B12" s="20"/>
      <c r="C12" s="21">
        <f t="shared" si="3"/>
        <v>0</v>
      </c>
      <c r="D12" s="20"/>
      <c r="E12" s="22">
        <f t="shared" si="0"/>
        <v>0</v>
      </c>
      <c r="F12" s="23">
        <f t="shared" si="1"/>
        <v>0</v>
      </c>
      <c r="G12" s="24">
        <f t="shared" si="4"/>
        <v>0</v>
      </c>
      <c r="H12" s="23">
        <f t="shared" si="5"/>
        <v>0</v>
      </c>
      <c r="I12" s="25" t="e">
        <f t="shared" si="6"/>
        <v>#DIV/0!</v>
      </c>
      <c r="J12" s="25" t="e">
        <f t="shared" ref="J12:J34" si="10">F12/$C$7</f>
        <v>#DIV/0!</v>
      </c>
      <c r="K12" s="25">
        <f t="shared" si="7"/>
        <v>0</v>
      </c>
      <c r="L12" s="24">
        <f t="shared" si="8"/>
        <v>0</v>
      </c>
      <c r="M12" s="26">
        <f t="shared" si="9"/>
        <v>0</v>
      </c>
      <c r="N12" s="27">
        <f t="shared" si="2"/>
        <v>0</v>
      </c>
    </row>
    <row r="13" spans="1:15" ht="23.15" customHeight="1" x14ac:dyDescent="0.35">
      <c r="A13" s="19"/>
      <c r="B13" s="20"/>
      <c r="C13" s="21">
        <f t="shared" si="3"/>
        <v>0</v>
      </c>
      <c r="D13" s="20"/>
      <c r="E13" s="22">
        <f t="shared" si="0"/>
        <v>0</v>
      </c>
      <c r="F13" s="23">
        <f t="shared" si="1"/>
        <v>0</v>
      </c>
      <c r="G13" s="24">
        <f t="shared" si="4"/>
        <v>0</v>
      </c>
      <c r="H13" s="23">
        <f t="shared" si="5"/>
        <v>0</v>
      </c>
      <c r="I13" s="25" t="e">
        <f t="shared" si="6"/>
        <v>#DIV/0!</v>
      </c>
      <c r="J13" s="25" t="e">
        <f t="shared" si="10"/>
        <v>#DIV/0!</v>
      </c>
      <c r="K13" s="25">
        <f t="shared" si="7"/>
        <v>0</v>
      </c>
      <c r="L13" s="24">
        <f t="shared" si="8"/>
        <v>0</v>
      </c>
      <c r="M13" s="26">
        <f t="shared" si="9"/>
        <v>0</v>
      </c>
      <c r="N13" s="27">
        <f t="shared" si="2"/>
        <v>0</v>
      </c>
    </row>
    <row r="14" spans="1:15" ht="23.15" customHeight="1" x14ac:dyDescent="0.35">
      <c r="A14" s="19"/>
      <c r="B14" s="20"/>
      <c r="C14" s="21">
        <f t="shared" si="3"/>
        <v>0</v>
      </c>
      <c r="D14" s="20"/>
      <c r="E14" s="22">
        <f t="shared" si="0"/>
        <v>0</v>
      </c>
      <c r="F14" s="23">
        <f t="shared" si="1"/>
        <v>0</v>
      </c>
      <c r="G14" s="24">
        <f t="shared" si="4"/>
        <v>0</v>
      </c>
      <c r="H14" s="23">
        <f t="shared" si="5"/>
        <v>0</v>
      </c>
      <c r="I14" s="25" t="e">
        <f t="shared" si="6"/>
        <v>#DIV/0!</v>
      </c>
      <c r="J14" s="25" t="e">
        <f t="shared" si="10"/>
        <v>#DIV/0!</v>
      </c>
      <c r="K14" s="25">
        <f t="shared" si="7"/>
        <v>0</v>
      </c>
      <c r="L14" s="24">
        <f t="shared" si="8"/>
        <v>0</v>
      </c>
      <c r="M14" s="26">
        <f t="shared" si="9"/>
        <v>0</v>
      </c>
      <c r="N14" s="27">
        <f t="shared" si="2"/>
        <v>0</v>
      </c>
    </row>
    <row r="15" spans="1:15" ht="23.15" customHeight="1" x14ac:dyDescent="0.35">
      <c r="A15" s="66"/>
      <c r="B15" s="20"/>
      <c r="C15" s="21">
        <f t="shared" si="3"/>
        <v>0</v>
      </c>
      <c r="D15" s="20"/>
      <c r="E15" s="22">
        <f t="shared" si="0"/>
        <v>0</v>
      </c>
      <c r="F15" s="23">
        <f t="shared" si="1"/>
        <v>0</v>
      </c>
      <c r="G15" s="24">
        <f t="shared" si="4"/>
        <v>0</v>
      </c>
      <c r="H15" s="23">
        <f t="shared" si="5"/>
        <v>0</v>
      </c>
      <c r="I15" s="25" t="e">
        <f t="shared" si="6"/>
        <v>#DIV/0!</v>
      </c>
      <c r="J15" s="25" t="e">
        <f t="shared" si="10"/>
        <v>#DIV/0!</v>
      </c>
      <c r="K15" s="25">
        <f t="shared" si="7"/>
        <v>0</v>
      </c>
      <c r="L15" s="24">
        <f t="shared" si="8"/>
        <v>0</v>
      </c>
      <c r="M15" s="26">
        <f t="shared" si="9"/>
        <v>0</v>
      </c>
      <c r="N15" s="27">
        <f t="shared" si="2"/>
        <v>0</v>
      </c>
    </row>
    <row r="16" spans="1:15" ht="23.15" customHeight="1" x14ac:dyDescent="0.35">
      <c r="A16" s="19"/>
      <c r="B16" s="20"/>
      <c r="C16" s="21">
        <f t="shared" si="3"/>
        <v>0</v>
      </c>
      <c r="D16" s="20"/>
      <c r="E16" s="22">
        <f t="shared" si="0"/>
        <v>0</v>
      </c>
      <c r="F16" s="23">
        <f t="shared" si="1"/>
        <v>0</v>
      </c>
      <c r="G16" s="24">
        <f t="shared" si="4"/>
        <v>0</v>
      </c>
      <c r="H16" s="23">
        <f t="shared" si="5"/>
        <v>0</v>
      </c>
      <c r="I16" s="25" t="e">
        <f t="shared" si="6"/>
        <v>#DIV/0!</v>
      </c>
      <c r="J16" s="25" t="e">
        <f t="shared" si="10"/>
        <v>#DIV/0!</v>
      </c>
      <c r="K16" s="25">
        <f t="shared" si="7"/>
        <v>0</v>
      </c>
      <c r="L16" s="24">
        <f t="shared" si="8"/>
        <v>0</v>
      </c>
      <c r="M16" s="26">
        <f t="shared" si="9"/>
        <v>0</v>
      </c>
      <c r="N16" s="27">
        <f t="shared" si="2"/>
        <v>0</v>
      </c>
    </row>
    <row r="17" spans="1:14" ht="23.15" customHeight="1" x14ac:dyDescent="0.35">
      <c r="A17" s="19"/>
      <c r="B17" s="20"/>
      <c r="C17" s="21">
        <f t="shared" si="3"/>
        <v>0</v>
      </c>
      <c r="D17" s="20"/>
      <c r="E17" s="22">
        <f t="shared" si="0"/>
        <v>0</v>
      </c>
      <c r="F17" s="23">
        <f t="shared" si="1"/>
        <v>0</v>
      </c>
      <c r="G17" s="24">
        <f t="shared" si="4"/>
        <v>0</v>
      </c>
      <c r="H17" s="23">
        <f t="shared" si="5"/>
        <v>0</v>
      </c>
      <c r="I17" s="25" t="e">
        <f t="shared" si="6"/>
        <v>#DIV/0!</v>
      </c>
      <c r="J17" s="25" t="e">
        <f t="shared" si="10"/>
        <v>#DIV/0!</v>
      </c>
      <c r="K17" s="25">
        <f t="shared" si="7"/>
        <v>0</v>
      </c>
      <c r="L17" s="24">
        <f t="shared" si="8"/>
        <v>0</v>
      </c>
      <c r="M17" s="26">
        <f t="shared" si="9"/>
        <v>0</v>
      </c>
      <c r="N17" s="27">
        <f t="shared" si="2"/>
        <v>0</v>
      </c>
    </row>
    <row r="18" spans="1:14" ht="23.15" customHeight="1" x14ac:dyDescent="0.35">
      <c r="A18" s="19"/>
      <c r="B18" s="20"/>
      <c r="C18" s="21">
        <f t="shared" si="3"/>
        <v>0</v>
      </c>
      <c r="D18" s="20"/>
      <c r="E18" s="22">
        <f t="shared" si="0"/>
        <v>0</v>
      </c>
      <c r="F18" s="23">
        <f t="shared" si="1"/>
        <v>0</v>
      </c>
      <c r="G18" s="24">
        <f t="shared" si="4"/>
        <v>0</v>
      </c>
      <c r="H18" s="23">
        <f t="shared" si="5"/>
        <v>0</v>
      </c>
      <c r="I18" s="25" t="e">
        <f t="shared" si="6"/>
        <v>#DIV/0!</v>
      </c>
      <c r="J18" s="25" t="e">
        <f t="shared" si="10"/>
        <v>#DIV/0!</v>
      </c>
      <c r="K18" s="25">
        <f t="shared" si="7"/>
        <v>0</v>
      </c>
      <c r="L18" s="24">
        <f t="shared" si="8"/>
        <v>0</v>
      </c>
      <c r="M18" s="26">
        <f t="shared" si="9"/>
        <v>0</v>
      </c>
      <c r="N18" s="27">
        <f t="shared" si="2"/>
        <v>0</v>
      </c>
    </row>
    <row r="19" spans="1:14" ht="23.15" customHeight="1" x14ac:dyDescent="0.35">
      <c r="A19" s="19"/>
      <c r="B19" s="20"/>
      <c r="C19" s="21">
        <f t="shared" si="3"/>
        <v>0</v>
      </c>
      <c r="D19" s="20"/>
      <c r="E19" s="22">
        <f t="shared" si="0"/>
        <v>0</v>
      </c>
      <c r="F19" s="23">
        <f t="shared" si="1"/>
        <v>0</v>
      </c>
      <c r="G19" s="24">
        <f t="shared" si="4"/>
        <v>0</v>
      </c>
      <c r="H19" s="23">
        <f t="shared" si="5"/>
        <v>0</v>
      </c>
      <c r="I19" s="25" t="e">
        <f t="shared" si="6"/>
        <v>#DIV/0!</v>
      </c>
      <c r="J19" s="25" t="e">
        <f t="shared" si="10"/>
        <v>#DIV/0!</v>
      </c>
      <c r="K19" s="25">
        <f t="shared" si="7"/>
        <v>0</v>
      </c>
      <c r="L19" s="24">
        <f t="shared" si="8"/>
        <v>0</v>
      </c>
      <c r="M19" s="26">
        <f t="shared" si="9"/>
        <v>0</v>
      </c>
      <c r="N19" s="27">
        <f t="shared" si="2"/>
        <v>0</v>
      </c>
    </row>
    <row r="20" spans="1:14" ht="23.15" customHeight="1" x14ac:dyDescent="0.35">
      <c r="A20" s="19"/>
      <c r="B20" s="20"/>
      <c r="C20" s="21">
        <f t="shared" si="3"/>
        <v>0</v>
      </c>
      <c r="D20" s="20"/>
      <c r="E20" s="22">
        <f t="shared" si="0"/>
        <v>0</v>
      </c>
      <c r="F20" s="23">
        <f t="shared" si="1"/>
        <v>0</v>
      </c>
      <c r="G20" s="24">
        <f t="shared" si="4"/>
        <v>0</v>
      </c>
      <c r="H20" s="23">
        <f t="shared" si="5"/>
        <v>0</v>
      </c>
      <c r="I20" s="25" t="e">
        <f t="shared" si="6"/>
        <v>#DIV/0!</v>
      </c>
      <c r="J20" s="25" t="e">
        <f t="shared" si="10"/>
        <v>#DIV/0!</v>
      </c>
      <c r="K20" s="25">
        <f t="shared" si="7"/>
        <v>0</v>
      </c>
      <c r="L20" s="24">
        <f t="shared" si="8"/>
        <v>0</v>
      </c>
      <c r="M20" s="26">
        <f t="shared" si="9"/>
        <v>0</v>
      </c>
      <c r="N20" s="27">
        <f t="shared" si="2"/>
        <v>0</v>
      </c>
    </row>
    <row r="21" spans="1:14" ht="23.15" customHeight="1" x14ac:dyDescent="0.35">
      <c r="A21" s="19"/>
      <c r="B21" s="20"/>
      <c r="C21" s="21">
        <f t="shared" si="3"/>
        <v>0</v>
      </c>
      <c r="D21" s="20"/>
      <c r="E21" s="22">
        <f t="shared" si="0"/>
        <v>0</v>
      </c>
      <c r="F21" s="23">
        <f t="shared" si="1"/>
        <v>0</v>
      </c>
      <c r="G21" s="24">
        <f t="shared" si="4"/>
        <v>0</v>
      </c>
      <c r="H21" s="23">
        <f t="shared" si="5"/>
        <v>0</v>
      </c>
      <c r="I21" s="25" t="e">
        <f t="shared" si="6"/>
        <v>#DIV/0!</v>
      </c>
      <c r="J21" s="25" t="e">
        <f t="shared" si="10"/>
        <v>#DIV/0!</v>
      </c>
      <c r="K21" s="25">
        <f t="shared" si="7"/>
        <v>0</v>
      </c>
      <c r="L21" s="24">
        <f t="shared" si="8"/>
        <v>0</v>
      </c>
      <c r="M21" s="26">
        <f t="shared" si="9"/>
        <v>0</v>
      </c>
      <c r="N21" s="27">
        <f t="shared" si="2"/>
        <v>0</v>
      </c>
    </row>
    <row r="22" spans="1:14" ht="23.15" customHeight="1" x14ac:dyDescent="0.35">
      <c r="A22" s="19"/>
      <c r="B22" s="20"/>
      <c r="C22" s="21">
        <f t="shared" si="3"/>
        <v>0</v>
      </c>
      <c r="D22" s="20"/>
      <c r="E22" s="22">
        <f t="shared" si="0"/>
        <v>0</v>
      </c>
      <c r="F22" s="23">
        <f t="shared" si="1"/>
        <v>0</v>
      </c>
      <c r="G22" s="24">
        <f t="shared" si="4"/>
        <v>0</v>
      </c>
      <c r="H22" s="23">
        <f t="shared" si="5"/>
        <v>0</v>
      </c>
      <c r="I22" s="25" t="e">
        <f t="shared" si="6"/>
        <v>#DIV/0!</v>
      </c>
      <c r="J22" s="25" t="e">
        <f t="shared" si="10"/>
        <v>#DIV/0!</v>
      </c>
      <c r="K22" s="25">
        <f t="shared" si="7"/>
        <v>0</v>
      </c>
      <c r="L22" s="24">
        <f t="shared" si="8"/>
        <v>0</v>
      </c>
      <c r="M22" s="26">
        <f t="shared" si="9"/>
        <v>0</v>
      </c>
      <c r="N22" s="27">
        <f t="shared" si="2"/>
        <v>0</v>
      </c>
    </row>
    <row r="23" spans="1:14" ht="23.15" customHeight="1" x14ac:dyDescent="0.35">
      <c r="A23" s="19"/>
      <c r="B23" s="20"/>
      <c r="C23" s="21">
        <f t="shared" si="3"/>
        <v>0</v>
      </c>
      <c r="D23" s="20"/>
      <c r="E23" s="22">
        <f t="shared" si="0"/>
        <v>0</v>
      </c>
      <c r="F23" s="23">
        <f t="shared" si="1"/>
        <v>0</v>
      </c>
      <c r="G23" s="24">
        <f t="shared" si="4"/>
        <v>0</v>
      </c>
      <c r="H23" s="23">
        <f>F23*1.1</f>
        <v>0</v>
      </c>
      <c r="I23" s="25" t="e">
        <f>F23/$C$7</f>
        <v>#DIV/0!</v>
      </c>
      <c r="J23" s="25" t="e">
        <f>F23/$C$7</f>
        <v>#DIV/0!</v>
      </c>
      <c r="K23" s="25">
        <f>H23/400*1.15</f>
        <v>0</v>
      </c>
      <c r="L23" s="24">
        <f>H23/50*2</f>
        <v>0</v>
      </c>
      <c r="M23" s="26">
        <f>H23*1/500</f>
        <v>0</v>
      </c>
      <c r="N23" s="27">
        <f>SUM(H23/1800)</f>
        <v>0</v>
      </c>
    </row>
    <row r="24" spans="1:14" ht="23.15" customHeight="1" x14ac:dyDescent="0.35">
      <c r="A24" s="19"/>
      <c r="B24" s="20"/>
      <c r="C24" s="21">
        <f t="shared" si="3"/>
        <v>0</v>
      </c>
      <c r="D24" s="20"/>
      <c r="E24" s="22">
        <f t="shared" si="0"/>
        <v>0</v>
      </c>
      <c r="F24" s="23">
        <f t="shared" si="1"/>
        <v>0</v>
      </c>
      <c r="G24" s="24">
        <f t="shared" si="4"/>
        <v>0</v>
      </c>
      <c r="H24" s="23">
        <f t="shared" ref="H24:H29" si="11">F24*1.1</f>
        <v>0</v>
      </c>
      <c r="I24" s="25" t="e">
        <f t="shared" ref="I24:I29" si="12">F24/$C$7</f>
        <v>#DIV/0!</v>
      </c>
      <c r="J24" s="25" t="e">
        <f t="shared" ref="J24:J29" si="13">F24/$C$7</f>
        <v>#DIV/0!</v>
      </c>
      <c r="K24" s="25">
        <f t="shared" ref="K24:K29" si="14">H24/400*1.15</f>
        <v>0</v>
      </c>
      <c r="L24" s="24">
        <f t="shared" ref="L24:L29" si="15">H24/50*2</f>
        <v>0</v>
      </c>
      <c r="M24" s="26">
        <f t="shared" ref="M24:M29" si="16">H24*1/500</f>
        <v>0</v>
      </c>
      <c r="N24" s="27">
        <f t="shared" ref="N24:N29" si="17">SUM(H24/1800)</f>
        <v>0</v>
      </c>
    </row>
    <row r="25" spans="1:14" ht="23.15" customHeight="1" x14ac:dyDescent="0.35">
      <c r="A25" s="19"/>
      <c r="B25" s="20"/>
      <c r="C25" s="21">
        <f t="shared" si="3"/>
        <v>0</v>
      </c>
      <c r="D25" s="20"/>
      <c r="E25" s="22">
        <f t="shared" si="0"/>
        <v>0</v>
      </c>
      <c r="F25" s="23">
        <f t="shared" si="1"/>
        <v>0</v>
      </c>
      <c r="G25" s="24">
        <f t="shared" si="4"/>
        <v>0</v>
      </c>
      <c r="H25" s="23">
        <f t="shared" si="11"/>
        <v>0</v>
      </c>
      <c r="I25" s="25" t="e">
        <f t="shared" si="12"/>
        <v>#DIV/0!</v>
      </c>
      <c r="J25" s="25" t="e">
        <f t="shared" si="13"/>
        <v>#DIV/0!</v>
      </c>
      <c r="K25" s="25">
        <f t="shared" si="14"/>
        <v>0</v>
      </c>
      <c r="L25" s="24">
        <f t="shared" si="15"/>
        <v>0</v>
      </c>
      <c r="M25" s="26">
        <f t="shared" si="16"/>
        <v>0</v>
      </c>
      <c r="N25" s="27">
        <f t="shared" si="17"/>
        <v>0</v>
      </c>
    </row>
    <row r="26" spans="1:14" ht="23.15" customHeight="1" x14ac:dyDescent="0.35">
      <c r="A26" s="19"/>
      <c r="B26" s="20"/>
      <c r="C26" s="21">
        <f t="shared" si="3"/>
        <v>0</v>
      </c>
      <c r="D26" s="20"/>
      <c r="E26" s="22">
        <f t="shared" si="0"/>
        <v>0</v>
      </c>
      <c r="F26" s="23">
        <f t="shared" si="1"/>
        <v>0</v>
      </c>
      <c r="G26" s="24">
        <f t="shared" si="4"/>
        <v>0</v>
      </c>
      <c r="H26" s="23">
        <f t="shared" si="11"/>
        <v>0</v>
      </c>
      <c r="I26" s="25" t="e">
        <f t="shared" si="12"/>
        <v>#DIV/0!</v>
      </c>
      <c r="J26" s="25" t="e">
        <f t="shared" si="13"/>
        <v>#DIV/0!</v>
      </c>
      <c r="K26" s="25">
        <f t="shared" si="14"/>
        <v>0</v>
      </c>
      <c r="L26" s="24">
        <f t="shared" si="15"/>
        <v>0</v>
      </c>
      <c r="M26" s="26">
        <f t="shared" si="16"/>
        <v>0</v>
      </c>
      <c r="N26" s="27">
        <f t="shared" si="17"/>
        <v>0</v>
      </c>
    </row>
    <row r="27" spans="1:14" ht="23.15" customHeight="1" x14ac:dyDescent="0.35">
      <c r="A27" s="19"/>
      <c r="B27" s="20"/>
      <c r="C27" s="21">
        <f t="shared" si="3"/>
        <v>0</v>
      </c>
      <c r="D27" s="20"/>
      <c r="E27" s="22">
        <f t="shared" si="0"/>
        <v>0</v>
      </c>
      <c r="F27" s="23">
        <f t="shared" si="1"/>
        <v>0</v>
      </c>
      <c r="G27" s="24">
        <f t="shared" si="4"/>
        <v>0</v>
      </c>
      <c r="H27" s="23">
        <f t="shared" si="11"/>
        <v>0</v>
      </c>
      <c r="I27" s="25" t="e">
        <f t="shared" si="12"/>
        <v>#DIV/0!</v>
      </c>
      <c r="J27" s="25" t="e">
        <f t="shared" si="13"/>
        <v>#DIV/0!</v>
      </c>
      <c r="K27" s="25">
        <f t="shared" si="14"/>
        <v>0</v>
      </c>
      <c r="L27" s="24">
        <f t="shared" si="15"/>
        <v>0</v>
      </c>
      <c r="M27" s="26">
        <f t="shared" si="16"/>
        <v>0</v>
      </c>
      <c r="N27" s="27">
        <f t="shared" si="17"/>
        <v>0</v>
      </c>
    </row>
    <row r="28" spans="1:14" ht="23.15" customHeight="1" x14ac:dyDescent="0.35">
      <c r="A28" s="19"/>
      <c r="B28" s="20"/>
      <c r="C28" s="21">
        <f t="shared" si="3"/>
        <v>0</v>
      </c>
      <c r="D28" s="20"/>
      <c r="E28" s="22">
        <f t="shared" si="0"/>
        <v>0</v>
      </c>
      <c r="F28" s="23">
        <f t="shared" si="1"/>
        <v>0</v>
      </c>
      <c r="G28" s="24">
        <f t="shared" si="4"/>
        <v>0</v>
      </c>
      <c r="H28" s="23">
        <f t="shared" si="11"/>
        <v>0</v>
      </c>
      <c r="I28" s="25" t="e">
        <f t="shared" si="12"/>
        <v>#DIV/0!</v>
      </c>
      <c r="J28" s="25" t="e">
        <f t="shared" si="13"/>
        <v>#DIV/0!</v>
      </c>
      <c r="K28" s="25">
        <f t="shared" si="14"/>
        <v>0</v>
      </c>
      <c r="L28" s="24">
        <f t="shared" si="15"/>
        <v>0</v>
      </c>
      <c r="M28" s="26">
        <f t="shared" si="16"/>
        <v>0</v>
      </c>
      <c r="N28" s="27">
        <f t="shared" si="17"/>
        <v>0</v>
      </c>
    </row>
    <row r="29" spans="1:14" ht="23.15" customHeight="1" x14ac:dyDescent="0.35">
      <c r="A29" s="19"/>
      <c r="B29" s="20"/>
      <c r="C29" s="21">
        <f t="shared" si="3"/>
        <v>0</v>
      </c>
      <c r="D29" s="20"/>
      <c r="E29" s="22">
        <f t="shared" si="0"/>
        <v>0</v>
      </c>
      <c r="F29" s="23">
        <f t="shared" si="1"/>
        <v>0</v>
      </c>
      <c r="G29" s="24">
        <f t="shared" si="4"/>
        <v>0</v>
      </c>
      <c r="H29" s="23">
        <f t="shared" si="11"/>
        <v>0</v>
      </c>
      <c r="I29" s="25" t="e">
        <f t="shared" si="12"/>
        <v>#DIV/0!</v>
      </c>
      <c r="J29" s="25" t="e">
        <f t="shared" si="13"/>
        <v>#DIV/0!</v>
      </c>
      <c r="K29" s="25">
        <f t="shared" si="14"/>
        <v>0</v>
      </c>
      <c r="L29" s="24">
        <f t="shared" si="15"/>
        <v>0</v>
      </c>
      <c r="M29" s="26">
        <f t="shared" si="16"/>
        <v>0</v>
      </c>
      <c r="N29" s="27">
        <f t="shared" si="17"/>
        <v>0</v>
      </c>
    </row>
    <row r="30" spans="1:14" ht="23.15" customHeight="1" x14ac:dyDescent="0.35">
      <c r="A30" s="19"/>
      <c r="B30" s="20"/>
      <c r="C30" s="21">
        <f t="shared" si="3"/>
        <v>0</v>
      </c>
      <c r="D30" s="20"/>
      <c r="E30" s="22">
        <f t="shared" si="0"/>
        <v>0</v>
      </c>
      <c r="F30" s="23">
        <f t="shared" si="1"/>
        <v>0</v>
      </c>
      <c r="G30" s="24">
        <f t="shared" si="4"/>
        <v>0</v>
      </c>
      <c r="H30" s="23">
        <f t="shared" si="5"/>
        <v>0</v>
      </c>
      <c r="I30" s="25" t="e">
        <f t="shared" si="6"/>
        <v>#DIV/0!</v>
      </c>
      <c r="J30" s="25" t="e">
        <f t="shared" si="10"/>
        <v>#DIV/0!</v>
      </c>
      <c r="K30" s="25">
        <f t="shared" si="7"/>
        <v>0</v>
      </c>
      <c r="L30" s="24">
        <f t="shared" si="8"/>
        <v>0</v>
      </c>
      <c r="M30" s="26">
        <f t="shared" si="9"/>
        <v>0</v>
      </c>
      <c r="N30" s="27">
        <f t="shared" si="2"/>
        <v>0</v>
      </c>
    </row>
    <row r="31" spans="1:14" ht="23.15" customHeight="1" x14ac:dyDescent="0.35">
      <c r="A31" s="19"/>
      <c r="B31" s="20"/>
      <c r="C31" s="21">
        <f t="shared" si="3"/>
        <v>0</v>
      </c>
      <c r="D31" s="20"/>
      <c r="E31" s="22">
        <f t="shared" si="0"/>
        <v>0</v>
      </c>
      <c r="F31" s="23">
        <f t="shared" si="1"/>
        <v>0</v>
      </c>
      <c r="G31" s="24">
        <f t="shared" si="4"/>
        <v>0</v>
      </c>
      <c r="H31" s="23">
        <f t="shared" si="5"/>
        <v>0</v>
      </c>
      <c r="I31" s="25" t="e">
        <f t="shared" si="6"/>
        <v>#DIV/0!</v>
      </c>
      <c r="J31" s="25" t="e">
        <f t="shared" si="10"/>
        <v>#DIV/0!</v>
      </c>
      <c r="K31" s="25">
        <f t="shared" si="7"/>
        <v>0</v>
      </c>
      <c r="L31" s="24">
        <f t="shared" si="8"/>
        <v>0</v>
      </c>
      <c r="M31" s="26">
        <f t="shared" si="9"/>
        <v>0</v>
      </c>
      <c r="N31" s="27">
        <f t="shared" si="2"/>
        <v>0</v>
      </c>
    </row>
    <row r="32" spans="1:14" ht="23.15" customHeight="1" x14ac:dyDescent="0.35">
      <c r="A32" s="19"/>
      <c r="B32" s="20"/>
      <c r="C32" s="21">
        <f t="shared" si="3"/>
        <v>0</v>
      </c>
      <c r="D32" s="20"/>
      <c r="E32" s="22">
        <f t="shared" si="0"/>
        <v>0</v>
      </c>
      <c r="F32" s="23">
        <f t="shared" si="1"/>
        <v>0</v>
      </c>
      <c r="G32" s="24">
        <f t="shared" si="4"/>
        <v>0</v>
      </c>
      <c r="H32" s="23">
        <f t="shared" si="5"/>
        <v>0</v>
      </c>
      <c r="I32" s="25" t="e">
        <f t="shared" si="6"/>
        <v>#DIV/0!</v>
      </c>
      <c r="J32" s="25" t="e">
        <f t="shared" si="10"/>
        <v>#DIV/0!</v>
      </c>
      <c r="K32" s="25">
        <f t="shared" si="7"/>
        <v>0</v>
      </c>
      <c r="L32" s="24">
        <f t="shared" si="8"/>
        <v>0</v>
      </c>
      <c r="M32" s="26">
        <f t="shared" si="9"/>
        <v>0</v>
      </c>
      <c r="N32" s="27">
        <f t="shared" si="2"/>
        <v>0</v>
      </c>
    </row>
    <row r="33" spans="1:14" ht="23.15" customHeight="1" x14ac:dyDescent="0.35">
      <c r="A33" s="19"/>
      <c r="B33" s="20"/>
      <c r="C33" s="21">
        <f t="shared" si="3"/>
        <v>0</v>
      </c>
      <c r="D33" s="20"/>
      <c r="E33" s="22">
        <f t="shared" si="0"/>
        <v>0</v>
      </c>
      <c r="F33" s="23">
        <f t="shared" si="1"/>
        <v>0</v>
      </c>
      <c r="G33" s="24">
        <f t="shared" si="4"/>
        <v>0</v>
      </c>
      <c r="H33" s="23">
        <f t="shared" si="5"/>
        <v>0</v>
      </c>
      <c r="I33" s="25" t="e">
        <f t="shared" si="6"/>
        <v>#DIV/0!</v>
      </c>
      <c r="J33" s="25" t="e">
        <f t="shared" si="10"/>
        <v>#DIV/0!</v>
      </c>
      <c r="K33" s="25">
        <f t="shared" si="7"/>
        <v>0</v>
      </c>
      <c r="L33" s="24">
        <f t="shared" si="8"/>
        <v>0</v>
      </c>
      <c r="M33" s="26">
        <f t="shared" si="9"/>
        <v>0</v>
      </c>
      <c r="N33" s="27">
        <f t="shared" si="2"/>
        <v>0</v>
      </c>
    </row>
    <row r="34" spans="1:14" ht="23.15" customHeight="1" x14ac:dyDescent="0.35">
      <c r="A34" s="19"/>
      <c r="B34" s="20"/>
      <c r="C34" s="21">
        <f t="shared" si="3"/>
        <v>0</v>
      </c>
      <c r="D34" s="20"/>
      <c r="E34" s="22">
        <f t="shared" si="0"/>
        <v>0</v>
      </c>
      <c r="F34" s="23">
        <f t="shared" si="1"/>
        <v>0</v>
      </c>
      <c r="G34" s="24">
        <f t="shared" si="4"/>
        <v>0</v>
      </c>
      <c r="H34" s="23">
        <f t="shared" si="5"/>
        <v>0</v>
      </c>
      <c r="I34" s="25" t="e">
        <f t="shared" si="6"/>
        <v>#DIV/0!</v>
      </c>
      <c r="J34" s="25" t="e">
        <f t="shared" si="10"/>
        <v>#DIV/0!</v>
      </c>
      <c r="K34" s="25">
        <f t="shared" si="7"/>
        <v>0</v>
      </c>
      <c r="L34" s="24">
        <f t="shared" si="8"/>
        <v>0</v>
      </c>
      <c r="M34" s="26">
        <f t="shared" si="9"/>
        <v>0</v>
      </c>
      <c r="N34" s="27">
        <f t="shared" si="2"/>
        <v>0</v>
      </c>
    </row>
    <row r="35" spans="1:14" ht="23.15" customHeight="1" thickBot="1" x14ac:dyDescent="0.4">
      <c r="A35" s="19"/>
      <c r="B35" s="20"/>
      <c r="C35" s="21">
        <f t="shared" si="3"/>
        <v>0</v>
      </c>
      <c r="D35" s="20"/>
      <c r="E35" s="22">
        <f t="shared" si="0"/>
        <v>0</v>
      </c>
      <c r="F35" s="28">
        <f t="shared" si="1"/>
        <v>0</v>
      </c>
      <c r="G35" s="29">
        <f t="shared" si="4"/>
        <v>0</v>
      </c>
      <c r="H35" s="28">
        <f t="shared" si="5"/>
        <v>0</v>
      </c>
      <c r="I35" s="30" t="e">
        <f t="shared" si="6"/>
        <v>#DIV/0!</v>
      </c>
      <c r="J35" s="30" t="e">
        <f>F35/$C$7</f>
        <v>#DIV/0!</v>
      </c>
      <c r="K35" s="30">
        <f t="shared" si="7"/>
        <v>0</v>
      </c>
      <c r="L35" s="29">
        <f t="shared" si="8"/>
        <v>0</v>
      </c>
      <c r="M35" s="26">
        <f t="shared" si="9"/>
        <v>0</v>
      </c>
      <c r="N35" s="31">
        <f t="shared" si="2"/>
        <v>0</v>
      </c>
    </row>
    <row r="36" spans="1:14" s="37" customFormat="1" ht="32.25" customHeight="1" thickBot="1" x14ac:dyDescent="0.4">
      <c r="A36" s="32" t="s">
        <v>64</v>
      </c>
      <c r="B36" s="33">
        <f>SUM(B10:B35)</f>
        <v>0</v>
      </c>
      <c r="C36" s="33">
        <f>SUM(C10:C35)</f>
        <v>0</v>
      </c>
      <c r="D36" s="33">
        <f>SUM(D10:D35)</f>
        <v>0</v>
      </c>
      <c r="E36" s="33">
        <f>SUM(E10:E35)</f>
        <v>0</v>
      </c>
      <c r="F36" s="33">
        <f t="shared" ref="F36:N36" si="18">SUM(F10:F35)</f>
        <v>0</v>
      </c>
      <c r="G36" s="34">
        <f t="shared" si="18"/>
        <v>0</v>
      </c>
      <c r="H36" s="34">
        <f t="shared" si="18"/>
        <v>0</v>
      </c>
      <c r="I36" s="34" t="e">
        <f t="shared" si="18"/>
        <v>#DIV/0!</v>
      </c>
      <c r="J36" s="34" t="e">
        <f t="shared" si="18"/>
        <v>#DIV/0!</v>
      </c>
      <c r="K36" s="34">
        <f t="shared" si="18"/>
        <v>0</v>
      </c>
      <c r="L36" s="34">
        <f t="shared" si="18"/>
        <v>0</v>
      </c>
      <c r="M36" s="35">
        <f t="shared" si="18"/>
        <v>0</v>
      </c>
      <c r="N36" s="36">
        <f t="shared" si="18"/>
        <v>0</v>
      </c>
    </row>
    <row r="37" spans="1:14" s="37" customFormat="1" ht="6" customHeight="1" x14ac:dyDescent="0.35">
      <c r="A37" s="38"/>
      <c r="B37" s="39"/>
      <c r="C37" s="39"/>
      <c r="D37" s="39"/>
      <c r="E37" s="39"/>
      <c r="F37" s="39"/>
      <c r="G37" s="40"/>
      <c r="H37" s="40"/>
      <c r="I37" s="40"/>
      <c r="J37" s="40"/>
      <c r="K37" s="40"/>
      <c r="L37" s="40"/>
      <c r="M37" s="40"/>
    </row>
    <row r="38" spans="1:14" s="37" customFormat="1" ht="15.5" x14ac:dyDescent="0.35">
      <c r="A38" s="125" t="s">
        <v>65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</row>
    <row r="39" spans="1:14" x14ac:dyDescent="0.3">
      <c r="A39" s="125" t="s">
        <v>66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41"/>
    </row>
    <row r="40" spans="1:14" x14ac:dyDescent="0.3">
      <c r="A40" s="125" t="s">
        <v>67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41"/>
    </row>
    <row r="41" spans="1:14" x14ac:dyDescent="0.3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41"/>
    </row>
    <row r="42" spans="1:14" s="43" customFormat="1" x14ac:dyDescent="0.3">
      <c r="A42" s="125" t="s">
        <v>75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42"/>
    </row>
    <row r="43" spans="1:14" x14ac:dyDescent="0.3">
      <c r="A43" s="125" t="s">
        <v>76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41"/>
    </row>
    <row r="44" spans="1:14" ht="12.75" customHeight="1" x14ac:dyDescent="0.3">
      <c r="A44" s="126" t="s">
        <v>77</v>
      </c>
      <c r="B44" s="126"/>
      <c r="C44" s="126"/>
      <c r="D44" s="126"/>
      <c r="E44" s="126"/>
      <c r="F44" s="126"/>
      <c r="G44" s="126"/>
      <c r="H44" s="126"/>
      <c r="I44" s="127"/>
      <c r="J44" s="127"/>
      <c r="K44" s="127"/>
      <c r="L44" s="127"/>
      <c r="M44" s="127"/>
      <c r="N44" s="127"/>
    </row>
    <row r="45" spans="1:14" x14ac:dyDescent="0.3">
      <c r="A45" s="125" t="s">
        <v>78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41"/>
    </row>
    <row r="46" spans="1:14" x14ac:dyDescent="0.3">
      <c r="A46" s="125" t="s">
        <v>73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41"/>
    </row>
    <row r="47" spans="1:14" x14ac:dyDescent="0.3">
      <c r="A47" s="125" t="s">
        <v>79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</row>
    <row r="48" spans="1:14" x14ac:dyDescent="0.3">
      <c r="B48" s="41"/>
      <c r="C48" s="41"/>
      <c r="D48" s="41"/>
      <c r="E48" s="41"/>
      <c r="F48" s="41"/>
      <c r="G48" s="41"/>
      <c r="I48" s="41"/>
      <c r="J48" s="41"/>
      <c r="K48" s="41"/>
      <c r="L48" s="41"/>
    </row>
    <row r="50" spans="1:12" x14ac:dyDescent="0.3">
      <c r="A50" s="45"/>
      <c r="B50" s="46"/>
      <c r="C50" s="46"/>
      <c r="D50" s="41"/>
      <c r="E50" s="41"/>
      <c r="F50" s="41"/>
      <c r="G50" s="41"/>
      <c r="I50" s="41"/>
      <c r="J50" s="41"/>
      <c r="K50" s="41"/>
      <c r="L50" s="41"/>
    </row>
    <row r="51" spans="1:12" x14ac:dyDescent="0.3">
      <c r="B51" s="41"/>
      <c r="C51" s="41"/>
      <c r="D51" s="41"/>
      <c r="E51" s="41"/>
      <c r="F51" s="41"/>
      <c r="G51" s="41"/>
      <c r="I51" s="41"/>
      <c r="J51" s="41"/>
      <c r="K51" s="41"/>
      <c r="L51" s="41"/>
    </row>
    <row r="52" spans="1:12" x14ac:dyDescent="0.3">
      <c r="E52" s="41"/>
      <c r="F52" s="41"/>
      <c r="G52" s="41"/>
      <c r="I52" s="41"/>
      <c r="J52" s="41"/>
      <c r="K52" s="41"/>
      <c r="L52" s="41"/>
    </row>
    <row r="53" spans="1:12" x14ac:dyDescent="0.3">
      <c r="B53" s="41"/>
      <c r="C53" s="41"/>
      <c r="D53" s="41"/>
      <c r="E53" s="41"/>
      <c r="F53" s="41"/>
      <c r="G53" s="41"/>
      <c r="I53" s="41"/>
      <c r="J53" s="41"/>
      <c r="K53" s="41"/>
      <c r="L53" s="41"/>
    </row>
    <row r="54" spans="1:12" x14ac:dyDescent="0.3">
      <c r="B54" s="41"/>
      <c r="C54" s="41"/>
      <c r="D54" s="41"/>
      <c r="E54" s="41"/>
      <c r="F54" s="41"/>
      <c r="G54" s="41"/>
      <c r="I54" s="41"/>
      <c r="J54" s="41"/>
      <c r="K54" s="41"/>
      <c r="L54" s="41"/>
    </row>
    <row r="55" spans="1:12" x14ac:dyDescent="0.3">
      <c r="B55" s="41"/>
      <c r="C55" s="41"/>
      <c r="D55" s="41"/>
      <c r="E55" s="41"/>
      <c r="F55" s="41"/>
      <c r="G55" s="41"/>
      <c r="I55" s="41"/>
      <c r="J55" s="41"/>
      <c r="K55" s="41"/>
      <c r="L55" s="41"/>
    </row>
    <row r="56" spans="1:12" x14ac:dyDescent="0.3">
      <c r="B56" s="41"/>
      <c r="C56" s="41"/>
      <c r="D56" s="41"/>
      <c r="E56" s="41"/>
      <c r="F56" s="41"/>
      <c r="G56" s="41"/>
      <c r="I56" s="41"/>
      <c r="J56" s="41"/>
      <c r="K56" s="41"/>
      <c r="L56" s="41"/>
    </row>
    <row r="57" spans="1:12" x14ac:dyDescent="0.3">
      <c r="B57" s="41"/>
      <c r="C57" s="41"/>
      <c r="D57" s="41"/>
      <c r="E57" s="41"/>
      <c r="F57" s="41"/>
      <c r="G57" s="41"/>
      <c r="I57" s="41"/>
      <c r="J57" s="41"/>
      <c r="K57" s="41"/>
      <c r="L57" s="41"/>
    </row>
    <row r="58" spans="1:12" x14ac:dyDescent="0.3">
      <c r="B58" s="41"/>
      <c r="C58" s="41"/>
      <c r="D58" s="41"/>
      <c r="E58" s="41"/>
      <c r="F58" s="41"/>
      <c r="G58" s="41"/>
      <c r="I58" s="41"/>
      <c r="J58" s="41"/>
      <c r="K58" s="41"/>
      <c r="L58" s="41"/>
    </row>
    <row r="59" spans="1:12" x14ac:dyDescent="0.3">
      <c r="B59" s="41"/>
      <c r="C59" s="41"/>
      <c r="D59" s="41"/>
      <c r="E59" s="41"/>
      <c r="F59" s="41"/>
      <c r="G59" s="41"/>
      <c r="I59" s="41"/>
      <c r="J59" s="41"/>
      <c r="K59" s="41"/>
      <c r="L59" s="41"/>
    </row>
    <row r="60" spans="1:12" x14ac:dyDescent="0.3">
      <c r="B60" s="41"/>
      <c r="C60" s="41"/>
      <c r="D60" s="41"/>
      <c r="E60" s="41"/>
      <c r="F60" s="41"/>
      <c r="G60" s="41"/>
      <c r="I60" s="41"/>
      <c r="J60" s="41"/>
      <c r="K60" s="41"/>
      <c r="L60" s="41"/>
    </row>
    <row r="61" spans="1:12" x14ac:dyDescent="0.3">
      <c r="B61" s="41"/>
      <c r="C61" s="41"/>
      <c r="D61" s="41"/>
      <c r="E61" s="41"/>
      <c r="F61" s="41"/>
      <c r="G61" s="41"/>
      <c r="I61" s="41"/>
      <c r="J61" s="41"/>
      <c r="K61" s="41"/>
      <c r="L61" s="41"/>
    </row>
    <row r="62" spans="1:12" x14ac:dyDescent="0.3">
      <c r="B62" s="41"/>
      <c r="C62" s="41"/>
      <c r="D62" s="41"/>
      <c r="E62" s="41"/>
      <c r="F62" s="41"/>
      <c r="G62" s="41"/>
      <c r="I62" s="41"/>
      <c r="J62" s="41"/>
      <c r="K62" s="41"/>
      <c r="L62" s="41"/>
    </row>
    <row r="63" spans="1:12" x14ac:dyDescent="0.3">
      <c r="B63" s="41"/>
      <c r="C63" s="41"/>
      <c r="D63" s="41"/>
      <c r="E63" s="41"/>
      <c r="F63" s="41"/>
      <c r="G63" s="41"/>
      <c r="I63" s="41"/>
      <c r="J63" s="41"/>
      <c r="K63" s="41"/>
      <c r="L63" s="41"/>
    </row>
    <row r="64" spans="1:12" x14ac:dyDescent="0.3">
      <c r="E64" s="41"/>
      <c r="F64" s="41"/>
      <c r="G64" s="41"/>
      <c r="I64" s="41"/>
      <c r="J64" s="41"/>
      <c r="K64" s="41"/>
      <c r="L64" s="41"/>
    </row>
    <row r="65" spans="2:15" x14ac:dyDescent="0.3">
      <c r="B65" s="41"/>
      <c r="C65" s="41"/>
      <c r="D65" s="41"/>
      <c r="E65" s="41"/>
      <c r="F65" s="41"/>
      <c r="G65" s="41"/>
      <c r="I65" s="41"/>
      <c r="J65" s="41"/>
      <c r="K65" s="41"/>
      <c r="L65" s="41"/>
    </row>
    <row r="66" spans="2:15" x14ac:dyDescent="0.3">
      <c r="B66" s="41"/>
      <c r="C66" s="41"/>
      <c r="D66" s="41"/>
      <c r="E66" s="41"/>
      <c r="F66" s="41"/>
      <c r="G66" s="41"/>
      <c r="I66" s="41"/>
      <c r="J66" s="41"/>
      <c r="K66" s="41"/>
      <c r="L66" s="41"/>
    </row>
    <row r="67" spans="2:15" x14ac:dyDescent="0.3">
      <c r="B67" s="41"/>
      <c r="C67" s="41"/>
      <c r="D67" s="41"/>
      <c r="E67" s="41"/>
      <c r="F67" s="41"/>
      <c r="G67" s="41"/>
      <c r="I67" s="41"/>
      <c r="J67" s="41"/>
      <c r="K67" s="41"/>
      <c r="L67" s="41"/>
      <c r="N67" s="47"/>
      <c r="O67" s="47"/>
    </row>
    <row r="68" spans="2:15" x14ac:dyDescent="0.3">
      <c r="B68" s="41"/>
      <c r="C68" s="41"/>
      <c r="D68" s="41"/>
      <c r="E68" s="41"/>
      <c r="F68" s="41"/>
      <c r="G68" s="41"/>
      <c r="I68" s="41"/>
      <c r="J68" s="41"/>
      <c r="K68" s="41"/>
      <c r="L68" s="41"/>
      <c r="N68" s="47"/>
      <c r="O68" s="47"/>
    </row>
    <row r="69" spans="2:15" x14ac:dyDescent="0.3">
      <c r="B69" s="41"/>
      <c r="C69" s="41"/>
      <c r="D69" s="41"/>
      <c r="E69" s="41"/>
      <c r="F69" s="41"/>
      <c r="G69" s="41"/>
      <c r="I69" s="41"/>
      <c r="J69" s="41"/>
      <c r="K69" s="41"/>
      <c r="L69" s="41"/>
      <c r="N69" s="47"/>
      <c r="O69" s="47"/>
    </row>
    <row r="70" spans="2:15" x14ac:dyDescent="0.3">
      <c r="B70" s="41"/>
      <c r="C70" s="41"/>
      <c r="D70" s="41"/>
      <c r="E70" s="41"/>
      <c r="F70" s="41"/>
      <c r="G70" s="41"/>
      <c r="I70" s="41"/>
      <c r="J70" s="41"/>
      <c r="K70" s="41"/>
      <c r="L70" s="41"/>
    </row>
    <row r="71" spans="2:15" x14ac:dyDescent="0.3">
      <c r="B71" s="41"/>
      <c r="C71" s="41"/>
      <c r="D71" s="41"/>
      <c r="E71" s="41"/>
      <c r="F71" s="41"/>
      <c r="G71" s="41"/>
      <c r="I71" s="41"/>
      <c r="J71" s="41"/>
      <c r="K71" s="41"/>
      <c r="L71" s="41"/>
    </row>
    <row r="72" spans="2:15" x14ac:dyDescent="0.3">
      <c r="B72" s="41"/>
      <c r="C72" s="41"/>
      <c r="D72" s="41"/>
      <c r="E72" s="41"/>
      <c r="F72" s="41"/>
      <c r="G72" s="41"/>
      <c r="I72" s="41"/>
      <c r="J72" s="41"/>
      <c r="K72" s="41"/>
      <c r="L72" s="41"/>
    </row>
    <row r="73" spans="2:15" x14ac:dyDescent="0.3">
      <c r="E73" s="41"/>
      <c r="F73" s="41"/>
      <c r="G73" s="41"/>
      <c r="I73" s="41"/>
      <c r="J73" s="41"/>
      <c r="K73" s="41"/>
      <c r="L73" s="41"/>
    </row>
    <row r="74" spans="2:15" x14ac:dyDescent="0.3">
      <c r="E74" s="41"/>
      <c r="F74" s="41"/>
      <c r="G74" s="41"/>
      <c r="I74" s="41"/>
      <c r="J74" s="41"/>
      <c r="K74" s="41"/>
      <c r="L74" s="41"/>
    </row>
    <row r="75" spans="2:15" x14ac:dyDescent="0.3">
      <c r="E75" s="41"/>
      <c r="F75" s="41"/>
      <c r="G75" s="41"/>
      <c r="I75" s="41"/>
      <c r="J75" s="41"/>
      <c r="K75" s="41"/>
      <c r="L75" s="41"/>
    </row>
    <row r="76" spans="2:15" x14ac:dyDescent="0.3">
      <c r="E76" s="41"/>
      <c r="F76" s="41"/>
      <c r="G76" s="41"/>
      <c r="I76" s="41"/>
      <c r="J76" s="41"/>
      <c r="K76" s="41"/>
      <c r="L76" s="41"/>
    </row>
    <row r="77" spans="2:15" x14ac:dyDescent="0.3">
      <c r="E77" s="41"/>
      <c r="F77" s="41"/>
      <c r="G77" s="41"/>
      <c r="I77" s="41"/>
      <c r="J77" s="41"/>
      <c r="K77" s="41"/>
      <c r="L77" s="41"/>
    </row>
    <row r="78" spans="2:15" x14ac:dyDescent="0.3">
      <c r="E78" s="41"/>
      <c r="F78" s="41"/>
      <c r="G78" s="41"/>
      <c r="I78" s="41"/>
      <c r="J78" s="41"/>
      <c r="K78" s="41"/>
      <c r="L78" s="41"/>
    </row>
    <row r="79" spans="2:15" x14ac:dyDescent="0.3">
      <c r="E79" s="41"/>
      <c r="F79" s="41"/>
      <c r="G79" s="41"/>
      <c r="I79" s="41"/>
      <c r="J79" s="41"/>
      <c r="K79" s="41"/>
      <c r="L79" s="41"/>
    </row>
    <row r="80" spans="2:15" x14ac:dyDescent="0.3">
      <c r="E80" s="41"/>
      <c r="F80" s="41"/>
      <c r="G80" s="41"/>
      <c r="I80" s="41"/>
      <c r="J80" s="41"/>
      <c r="K80" s="41"/>
      <c r="L80" s="41"/>
    </row>
    <row r="81" spans="5:12" x14ac:dyDescent="0.3">
      <c r="E81" s="41"/>
      <c r="F81" s="41"/>
      <c r="G81" s="41"/>
      <c r="I81" s="41"/>
      <c r="J81" s="41"/>
      <c r="K81" s="41"/>
      <c r="L81" s="41"/>
    </row>
    <row r="82" spans="5:12" x14ac:dyDescent="0.3">
      <c r="E82" s="41"/>
      <c r="F82" s="41"/>
      <c r="G82" s="41"/>
      <c r="I82" s="41"/>
      <c r="J82" s="41"/>
      <c r="K82" s="41"/>
      <c r="L82" s="41"/>
    </row>
    <row r="83" spans="5:12" x14ac:dyDescent="0.3">
      <c r="E83" s="41"/>
      <c r="F83" s="41"/>
      <c r="G83" s="41"/>
      <c r="I83" s="41"/>
      <c r="J83" s="41"/>
      <c r="K83" s="41"/>
      <c r="L83" s="41"/>
    </row>
    <row r="84" spans="5:12" x14ac:dyDescent="0.3">
      <c r="E84" s="41"/>
      <c r="F84" s="41"/>
      <c r="G84" s="41"/>
      <c r="I84" s="41"/>
      <c r="J84" s="41"/>
      <c r="K84" s="41"/>
      <c r="L84" s="41"/>
    </row>
    <row r="85" spans="5:12" x14ac:dyDescent="0.3">
      <c r="E85" s="41"/>
      <c r="F85" s="41"/>
      <c r="G85" s="41"/>
      <c r="I85" s="41"/>
      <c r="J85" s="41"/>
      <c r="K85" s="41"/>
      <c r="L85" s="41"/>
    </row>
  </sheetData>
  <mergeCells count="22">
    <mergeCell ref="A42:M42"/>
    <mergeCell ref="A47:M47"/>
    <mergeCell ref="A43:M43"/>
    <mergeCell ref="A45:M45"/>
    <mergeCell ref="A46:M46"/>
    <mergeCell ref="A44:N44"/>
    <mergeCell ref="A40:M40"/>
    <mergeCell ref="A41:M41"/>
    <mergeCell ref="A4:N4"/>
    <mergeCell ref="B5:C5"/>
    <mergeCell ref="D5:H5"/>
    <mergeCell ref="I5:J5"/>
    <mergeCell ref="H7:M7"/>
    <mergeCell ref="A38:N38"/>
    <mergeCell ref="A39:M39"/>
    <mergeCell ref="E1:N1"/>
    <mergeCell ref="K5:N5"/>
    <mergeCell ref="E6:N6"/>
    <mergeCell ref="A6:C6"/>
    <mergeCell ref="A2:N2"/>
    <mergeCell ref="B3:D3"/>
    <mergeCell ref="G3:I3"/>
  </mergeCells>
  <phoneticPr fontId="2" type="noConversion"/>
  <pageMargins left="0.78740157499999996" right="0.78740157499999996" top="0.35" bottom="0.33" header="0.17" footer="0.17"/>
  <pageSetup paperSize="9" scale="56" orientation="landscape"/>
  <headerFooter alignWithMargins="0">
    <oddHeader>&amp;F</oddHeader>
    <oddFooter>&amp;A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O63"/>
  <sheetViews>
    <sheetView zoomScale="90" zoomScaleNormal="90" workbookViewId="0">
      <selection activeCell="G34" sqref="G34"/>
    </sheetView>
  </sheetViews>
  <sheetFormatPr defaultColWidth="11.453125" defaultRowHeight="13" x14ac:dyDescent="0.3"/>
  <cols>
    <col min="1" max="1" width="38.816406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88" t="s">
        <v>81</v>
      </c>
      <c r="C3" s="52"/>
      <c r="D3" s="52" t="s">
        <v>82</v>
      </c>
      <c r="E3" s="153" t="s">
        <v>83</v>
      </c>
      <c r="F3" s="155"/>
      <c r="G3" s="154"/>
      <c r="H3" s="53"/>
      <c r="I3" s="53"/>
      <c r="J3" s="53"/>
      <c r="K3" s="53"/>
      <c r="L3" s="49"/>
      <c r="M3" s="52" t="s">
        <v>84</v>
      </c>
      <c r="N3" s="153" t="s">
        <v>85</v>
      </c>
      <c r="O3" s="154"/>
    </row>
    <row r="4" spans="1:15" s="4" customFormat="1" ht="19.5" customHeight="1" x14ac:dyDescent="0.35">
      <c r="A4" s="48" t="s">
        <v>86</v>
      </c>
      <c r="B4" s="89">
        <v>41327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53" t="s">
        <v>88</v>
      </c>
      <c r="O4" s="154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90">
        <v>41327</v>
      </c>
      <c r="D7" s="90">
        <v>41328</v>
      </c>
      <c r="E7" s="90">
        <v>41329</v>
      </c>
      <c r="F7" s="90">
        <v>41330</v>
      </c>
      <c r="G7" s="90">
        <v>41332</v>
      </c>
      <c r="H7" s="90">
        <v>41333</v>
      </c>
      <c r="I7" s="90">
        <v>41335</v>
      </c>
      <c r="J7" s="90"/>
      <c r="K7" s="90"/>
      <c r="L7" s="90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>
        <v>1</v>
      </c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>
        <v>1</v>
      </c>
      <c r="O10" s="79"/>
    </row>
    <row r="11" spans="1:15" s="4" customFormat="1" ht="16.5" customHeight="1" x14ac:dyDescent="0.3">
      <c r="A11" s="98" t="s">
        <v>97</v>
      </c>
      <c r="B11" s="80">
        <v>1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>
        <v>1</v>
      </c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>
        <v>1</v>
      </c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91">
        <v>1500</v>
      </c>
      <c r="D14" s="91">
        <v>1500</v>
      </c>
      <c r="E14" s="91">
        <v>1500</v>
      </c>
      <c r="F14" s="91">
        <v>1500</v>
      </c>
      <c r="G14" s="91">
        <v>1500</v>
      </c>
      <c r="H14" s="91">
        <v>1500</v>
      </c>
      <c r="I14" s="91">
        <v>1500</v>
      </c>
      <c r="J14" s="91"/>
      <c r="K14" s="91"/>
      <c r="L14" s="92"/>
      <c r="M14" s="74">
        <f t="shared" ref="M14:M25" si="0">SUM(C14:L14)</f>
        <v>10500</v>
      </c>
      <c r="N14" s="93">
        <v>1000</v>
      </c>
      <c r="O14" s="74">
        <f t="shared" ref="O14:O25" si="1">M14-N14</f>
        <v>9500</v>
      </c>
    </row>
    <row r="15" spans="1:15" s="4" customFormat="1" ht="14.15" customHeight="1" x14ac:dyDescent="0.35">
      <c r="A15" s="72" t="s">
        <v>101</v>
      </c>
      <c r="B15" s="73">
        <v>1500</v>
      </c>
      <c r="C15" s="91">
        <v>1500</v>
      </c>
      <c r="D15" s="91">
        <v>1500</v>
      </c>
      <c r="E15" s="91">
        <v>1500</v>
      </c>
      <c r="F15" s="91">
        <v>1500</v>
      </c>
      <c r="G15" s="91">
        <v>1500</v>
      </c>
      <c r="H15" s="91">
        <v>1500</v>
      </c>
      <c r="I15" s="91">
        <v>1500</v>
      </c>
      <c r="J15" s="91"/>
      <c r="K15" s="91"/>
      <c r="L15" s="92"/>
      <c r="M15" s="74">
        <f t="shared" si="0"/>
        <v>10500</v>
      </c>
      <c r="N15" s="93">
        <v>1000</v>
      </c>
      <c r="O15" s="74">
        <f t="shared" si="1"/>
        <v>9500</v>
      </c>
    </row>
    <row r="16" spans="1:15" s="4" customFormat="1" ht="14.15" customHeight="1" x14ac:dyDescent="0.35">
      <c r="A16" s="72" t="s">
        <v>102</v>
      </c>
      <c r="B16" s="75">
        <v>3</v>
      </c>
      <c r="C16" s="91">
        <v>3</v>
      </c>
      <c r="D16" s="91">
        <v>3</v>
      </c>
      <c r="E16" s="91">
        <v>3</v>
      </c>
      <c r="F16" s="91">
        <v>3</v>
      </c>
      <c r="G16" s="91">
        <v>3</v>
      </c>
      <c r="H16" s="91">
        <v>3</v>
      </c>
      <c r="I16" s="91">
        <v>3</v>
      </c>
      <c r="J16" s="91"/>
      <c r="K16" s="91"/>
      <c r="L16" s="92"/>
      <c r="M16" s="74">
        <f t="shared" si="0"/>
        <v>21</v>
      </c>
      <c r="N16" s="93">
        <v>2</v>
      </c>
      <c r="O16" s="74">
        <f t="shared" si="1"/>
        <v>19</v>
      </c>
    </row>
    <row r="17" spans="1:15" s="4" customFormat="1" ht="14.15" customHeight="1" x14ac:dyDescent="0.35">
      <c r="A17" s="72" t="s">
        <v>103</v>
      </c>
      <c r="B17" s="75">
        <v>5</v>
      </c>
      <c r="C17" s="91">
        <v>5</v>
      </c>
      <c r="D17" s="91">
        <v>5</v>
      </c>
      <c r="E17" s="91">
        <v>5</v>
      </c>
      <c r="F17" s="91">
        <v>5</v>
      </c>
      <c r="G17" s="91">
        <v>5</v>
      </c>
      <c r="H17" s="91">
        <v>5</v>
      </c>
      <c r="I17" s="91">
        <v>5</v>
      </c>
      <c r="J17" s="91"/>
      <c r="K17" s="91"/>
      <c r="L17" s="92"/>
      <c r="M17" s="74">
        <f t="shared" si="0"/>
        <v>35</v>
      </c>
      <c r="N17" s="93">
        <v>4</v>
      </c>
      <c r="O17" s="74">
        <f t="shared" si="1"/>
        <v>31</v>
      </c>
    </row>
    <row r="18" spans="1:15" s="4" customFormat="1" ht="14.15" customHeight="1" x14ac:dyDescent="0.35">
      <c r="A18" s="72" t="s">
        <v>104</v>
      </c>
      <c r="B18" s="73">
        <v>160</v>
      </c>
      <c r="C18" s="91">
        <v>160</v>
      </c>
      <c r="D18" s="91">
        <v>160</v>
      </c>
      <c r="E18" s="91">
        <v>160</v>
      </c>
      <c r="F18" s="91">
        <v>160</v>
      </c>
      <c r="G18" s="91">
        <v>160</v>
      </c>
      <c r="H18" s="91">
        <v>160</v>
      </c>
      <c r="I18" s="91">
        <v>160</v>
      </c>
      <c r="J18" s="91"/>
      <c r="K18" s="91"/>
      <c r="L18" s="92"/>
      <c r="M18" s="74">
        <f t="shared" si="0"/>
        <v>1120</v>
      </c>
      <c r="N18" s="93">
        <v>115</v>
      </c>
      <c r="O18" s="74">
        <f t="shared" si="1"/>
        <v>1005</v>
      </c>
    </row>
    <row r="19" spans="1:15" s="4" customFormat="1" ht="14.15" customHeight="1" x14ac:dyDescent="0.35">
      <c r="A19" s="72" t="s">
        <v>105</v>
      </c>
      <c r="B19" s="73">
        <v>160</v>
      </c>
      <c r="C19" s="91">
        <v>160</v>
      </c>
      <c r="D19" s="91">
        <v>160</v>
      </c>
      <c r="E19" s="91">
        <v>160</v>
      </c>
      <c r="F19" s="91">
        <v>160</v>
      </c>
      <c r="G19" s="91">
        <v>160</v>
      </c>
      <c r="H19" s="91">
        <v>160</v>
      </c>
      <c r="I19" s="91">
        <v>160</v>
      </c>
      <c r="J19" s="91"/>
      <c r="K19" s="91"/>
      <c r="L19" s="92"/>
      <c r="M19" s="74">
        <f t="shared" si="0"/>
        <v>1120</v>
      </c>
      <c r="N19" s="93">
        <v>110</v>
      </c>
      <c r="O19" s="74">
        <f t="shared" si="1"/>
        <v>1010</v>
      </c>
    </row>
    <row r="20" spans="1:15" s="4" customFormat="1" ht="14.15" customHeight="1" x14ac:dyDescent="0.35">
      <c r="A20" s="72" t="s">
        <v>106</v>
      </c>
      <c r="B20" s="73">
        <v>1600</v>
      </c>
      <c r="C20" s="91">
        <v>1600</v>
      </c>
      <c r="D20" s="91">
        <v>1600</v>
      </c>
      <c r="E20" s="91">
        <v>1600</v>
      </c>
      <c r="F20" s="91">
        <v>1600</v>
      </c>
      <c r="G20" s="91">
        <v>1600</v>
      </c>
      <c r="H20" s="91">
        <v>1600</v>
      </c>
      <c r="I20" s="91">
        <v>1600</v>
      </c>
      <c r="J20" s="91"/>
      <c r="K20" s="91"/>
      <c r="L20" s="92"/>
      <c r="M20" s="74">
        <f t="shared" si="0"/>
        <v>11200</v>
      </c>
      <c r="N20" s="93">
        <v>1400</v>
      </c>
      <c r="O20" s="74">
        <f t="shared" si="1"/>
        <v>9800</v>
      </c>
    </row>
    <row r="21" spans="1:15" s="4" customFormat="1" ht="14.15" customHeight="1" x14ac:dyDescent="0.35">
      <c r="A21" s="72" t="s">
        <v>107</v>
      </c>
      <c r="B21" s="73">
        <v>30</v>
      </c>
      <c r="C21" s="91">
        <v>30</v>
      </c>
      <c r="D21" s="91">
        <v>30</v>
      </c>
      <c r="E21" s="91">
        <v>30</v>
      </c>
      <c r="F21" s="91">
        <v>30</v>
      </c>
      <c r="G21" s="91">
        <v>30</v>
      </c>
      <c r="H21" s="91">
        <v>30</v>
      </c>
      <c r="I21" s="91">
        <v>30</v>
      </c>
      <c r="J21" s="91"/>
      <c r="K21" s="91"/>
      <c r="L21" s="92"/>
      <c r="M21" s="74">
        <f t="shared" si="0"/>
        <v>210</v>
      </c>
      <c r="N21" s="93">
        <v>20</v>
      </c>
      <c r="O21" s="74">
        <f t="shared" si="1"/>
        <v>190</v>
      </c>
    </row>
    <row r="22" spans="1:15" s="4" customFormat="1" ht="14.15" customHeight="1" x14ac:dyDescent="0.35">
      <c r="A22" s="72" t="s">
        <v>108</v>
      </c>
      <c r="B22" s="73">
        <v>1500</v>
      </c>
      <c r="C22" s="91">
        <v>1500</v>
      </c>
      <c r="D22" s="91">
        <v>1500</v>
      </c>
      <c r="E22" s="91">
        <v>1500</v>
      </c>
      <c r="F22" s="91">
        <v>1500</v>
      </c>
      <c r="G22" s="91">
        <v>1500</v>
      </c>
      <c r="H22" s="91">
        <v>1500</v>
      </c>
      <c r="I22" s="91">
        <v>1500</v>
      </c>
      <c r="J22" s="91"/>
      <c r="K22" s="91"/>
      <c r="L22" s="92"/>
      <c r="M22" s="74">
        <f t="shared" si="0"/>
        <v>10500</v>
      </c>
      <c r="N22" s="93">
        <v>979</v>
      </c>
      <c r="O22" s="74">
        <f t="shared" si="1"/>
        <v>9521</v>
      </c>
    </row>
    <row r="23" spans="1:15" s="4" customFormat="1" ht="14.15" customHeight="1" x14ac:dyDescent="0.35">
      <c r="A23" s="72" t="s">
        <v>109</v>
      </c>
      <c r="B23" s="73">
        <v>6</v>
      </c>
      <c r="C23" s="91">
        <v>6</v>
      </c>
      <c r="D23" s="91">
        <v>6</v>
      </c>
      <c r="E23" s="91">
        <v>6</v>
      </c>
      <c r="F23" s="91">
        <v>6</v>
      </c>
      <c r="G23" s="91">
        <v>6</v>
      </c>
      <c r="H23" s="91">
        <v>6</v>
      </c>
      <c r="I23" s="91">
        <v>6</v>
      </c>
      <c r="J23" s="91"/>
      <c r="K23" s="91"/>
      <c r="L23" s="92"/>
      <c r="M23" s="74">
        <f t="shared" si="0"/>
        <v>42</v>
      </c>
      <c r="N23" s="93">
        <v>2</v>
      </c>
      <c r="O23" s="74">
        <f t="shared" si="1"/>
        <v>40</v>
      </c>
    </row>
    <row r="24" spans="1:15" s="4" customFormat="1" ht="14.15" customHeight="1" x14ac:dyDescent="0.35">
      <c r="A24" s="72" t="s">
        <v>110</v>
      </c>
      <c r="B24" s="75">
        <v>1500</v>
      </c>
      <c r="C24" s="91">
        <v>1500</v>
      </c>
      <c r="D24" s="91">
        <v>1500</v>
      </c>
      <c r="E24" s="91">
        <v>1500</v>
      </c>
      <c r="F24" s="91">
        <v>1500</v>
      </c>
      <c r="G24" s="91">
        <v>1500</v>
      </c>
      <c r="H24" s="91">
        <v>1500</v>
      </c>
      <c r="I24" s="91">
        <v>1500</v>
      </c>
      <c r="J24" s="91"/>
      <c r="K24" s="91"/>
      <c r="L24" s="92"/>
      <c r="M24" s="74">
        <f t="shared" si="0"/>
        <v>10500</v>
      </c>
      <c r="N24" s="93">
        <v>1000</v>
      </c>
      <c r="O24" s="74">
        <f t="shared" si="1"/>
        <v>9500</v>
      </c>
    </row>
    <row r="25" spans="1:15" s="4" customFormat="1" ht="12.75" customHeight="1" x14ac:dyDescent="0.35">
      <c r="A25" s="72" t="s">
        <v>111</v>
      </c>
      <c r="B25" s="73">
        <v>5</v>
      </c>
      <c r="C25" s="92">
        <v>5</v>
      </c>
      <c r="D25" s="92">
        <v>5</v>
      </c>
      <c r="E25" s="92">
        <v>5</v>
      </c>
      <c r="F25" s="92">
        <v>5</v>
      </c>
      <c r="G25" s="92">
        <v>5</v>
      </c>
      <c r="H25" s="92">
        <v>5</v>
      </c>
      <c r="I25" s="92">
        <v>5</v>
      </c>
      <c r="J25" s="92"/>
      <c r="K25" s="92"/>
      <c r="L25" s="92"/>
      <c r="M25" s="74">
        <f t="shared" si="0"/>
        <v>35</v>
      </c>
      <c r="N25" s="94">
        <v>3</v>
      </c>
      <c r="O25" s="74">
        <f t="shared" si="1"/>
        <v>32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93">
        <v>3</v>
      </c>
      <c r="D28" s="95"/>
      <c r="E28" s="95"/>
      <c r="F28" s="93"/>
      <c r="G28" s="95"/>
      <c r="H28" s="95"/>
      <c r="I28" s="95"/>
      <c r="J28" s="95"/>
      <c r="K28" s="95"/>
      <c r="L28" s="95"/>
      <c r="M28" s="74">
        <f t="shared" ref="M28:M39" si="2">SUM(C28:L28)</f>
        <v>3</v>
      </c>
      <c r="N28" s="93">
        <v>0</v>
      </c>
      <c r="O28" s="74">
        <f t="shared" ref="O28:O39" si="3">M28-N28</f>
        <v>3</v>
      </c>
    </row>
    <row r="29" spans="1:15" s="4" customFormat="1" ht="12.75" customHeight="1" x14ac:dyDescent="0.35">
      <c r="A29" s="72" t="s">
        <v>115</v>
      </c>
      <c r="B29" s="73">
        <v>1</v>
      </c>
      <c r="C29" s="93">
        <v>1</v>
      </c>
      <c r="D29" s="95"/>
      <c r="E29" s="95"/>
      <c r="F29" s="93"/>
      <c r="G29" s="95"/>
      <c r="H29" s="95"/>
      <c r="I29" s="95"/>
      <c r="J29" s="95"/>
      <c r="K29" s="95"/>
      <c r="L29" s="95"/>
      <c r="M29" s="74">
        <f t="shared" si="2"/>
        <v>1</v>
      </c>
      <c r="N29" s="93">
        <v>1</v>
      </c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93">
        <v>1</v>
      </c>
      <c r="D30" s="95"/>
      <c r="E30" s="95"/>
      <c r="F30" s="93"/>
      <c r="G30" s="95"/>
      <c r="H30" s="95"/>
      <c r="I30" s="95"/>
      <c r="J30" s="95"/>
      <c r="K30" s="95"/>
      <c r="L30" s="95"/>
      <c r="M30" s="74">
        <f t="shared" si="2"/>
        <v>1</v>
      </c>
      <c r="N30" s="93">
        <v>1</v>
      </c>
      <c r="O30" s="74">
        <f t="shared" si="3"/>
        <v>0</v>
      </c>
    </row>
    <row r="31" spans="1:15" s="4" customFormat="1" ht="12.75" customHeight="1" x14ac:dyDescent="0.35">
      <c r="A31" s="72" t="s">
        <v>117</v>
      </c>
      <c r="B31" s="73">
        <v>2</v>
      </c>
      <c r="C31" s="93">
        <v>2</v>
      </c>
      <c r="D31" s="95"/>
      <c r="E31" s="95"/>
      <c r="F31" s="93"/>
      <c r="G31" s="95"/>
      <c r="H31" s="95"/>
      <c r="I31" s="95"/>
      <c r="J31" s="95"/>
      <c r="K31" s="95"/>
      <c r="L31" s="95"/>
      <c r="M31" s="74">
        <f t="shared" si="2"/>
        <v>2</v>
      </c>
      <c r="N31" s="93">
        <v>2</v>
      </c>
      <c r="O31" s="74">
        <f t="shared" si="3"/>
        <v>0</v>
      </c>
    </row>
    <row r="32" spans="1:15" s="4" customFormat="1" ht="12.75" customHeight="1" x14ac:dyDescent="0.35">
      <c r="A32" s="72" t="s">
        <v>118</v>
      </c>
      <c r="B32" s="73">
        <v>1</v>
      </c>
      <c r="C32" s="93">
        <v>1</v>
      </c>
      <c r="D32" s="95"/>
      <c r="E32" s="95"/>
      <c r="F32" s="93"/>
      <c r="G32" s="95"/>
      <c r="H32" s="95"/>
      <c r="I32" s="95"/>
      <c r="J32" s="95"/>
      <c r="K32" s="95"/>
      <c r="L32" s="95"/>
      <c r="M32" s="74">
        <f t="shared" si="2"/>
        <v>1</v>
      </c>
      <c r="N32" s="93">
        <v>0</v>
      </c>
      <c r="O32" s="74">
        <f t="shared" si="3"/>
        <v>1</v>
      </c>
    </row>
    <row r="33" spans="1:15" s="4" customFormat="1" ht="12.75" customHeight="1" x14ac:dyDescent="0.35">
      <c r="A33" s="72" t="s">
        <v>119</v>
      </c>
      <c r="B33" s="73">
        <v>1</v>
      </c>
      <c r="C33" s="93">
        <v>1</v>
      </c>
      <c r="D33" s="95"/>
      <c r="E33" s="95"/>
      <c r="F33" s="93"/>
      <c r="G33" s="95"/>
      <c r="H33" s="95"/>
      <c r="I33" s="95"/>
      <c r="J33" s="95"/>
      <c r="K33" s="95"/>
      <c r="L33" s="95"/>
      <c r="M33" s="74">
        <f t="shared" si="2"/>
        <v>1</v>
      </c>
      <c r="N33" s="93">
        <v>0</v>
      </c>
      <c r="O33" s="74">
        <f t="shared" si="3"/>
        <v>1</v>
      </c>
    </row>
    <row r="34" spans="1:15" s="4" customFormat="1" ht="12.75" customHeight="1" x14ac:dyDescent="0.35">
      <c r="A34" s="72" t="s">
        <v>120</v>
      </c>
      <c r="B34" s="73">
        <v>2</v>
      </c>
      <c r="C34" s="93">
        <v>2</v>
      </c>
      <c r="D34" s="95"/>
      <c r="E34" s="95"/>
      <c r="F34" s="93">
        <v>1</v>
      </c>
      <c r="G34" s="95"/>
      <c r="H34" s="95">
        <v>1</v>
      </c>
      <c r="I34" s="95"/>
      <c r="J34" s="95"/>
      <c r="K34" s="95"/>
      <c r="L34" s="95"/>
      <c r="M34" s="74">
        <f t="shared" si="2"/>
        <v>4</v>
      </c>
      <c r="N34" s="93">
        <v>0</v>
      </c>
      <c r="O34" s="74">
        <f t="shared" si="3"/>
        <v>4</v>
      </c>
    </row>
    <row r="35" spans="1:15" s="4" customFormat="1" ht="12.75" customHeight="1" x14ac:dyDescent="0.35">
      <c r="A35" s="72" t="s">
        <v>121</v>
      </c>
      <c r="B35" s="73">
        <v>1</v>
      </c>
      <c r="C35" s="93">
        <v>1</v>
      </c>
      <c r="D35" s="95"/>
      <c r="E35" s="95"/>
      <c r="F35" s="93"/>
      <c r="G35" s="95"/>
      <c r="H35" s="95"/>
      <c r="I35" s="95"/>
      <c r="J35" s="95"/>
      <c r="K35" s="95"/>
      <c r="L35" s="95"/>
      <c r="M35" s="74">
        <f t="shared" si="2"/>
        <v>1</v>
      </c>
      <c r="N35" s="93">
        <v>1</v>
      </c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93">
        <v>2</v>
      </c>
      <c r="D36" s="95"/>
      <c r="E36" s="95"/>
      <c r="F36" s="93"/>
      <c r="G36" s="95"/>
      <c r="H36" s="95"/>
      <c r="I36" s="95"/>
      <c r="J36" s="95"/>
      <c r="K36" s="95"/>
      <c r="L36" s="95"/>
      <c r="M36" s="74">
        <f t="shared" si="2"/>
        <v>2</v>
      </c>
      <c r="N36" s="93">
        <v>1</v>
      </c>
      <c r="O36" s="74">
        <f t="shared" si="3"/>
        <v>1</v>
      </c>
    </row>
    <row r="37" spans="1:15" s="4" customFormat="1" ht="12.75" customHeight="1" x14ac:dyDescent="0.35">
      <c r="A37" s="72" t="s">
        <v>123</v>
      </c>
      <c r="B37" s="73">
        <v>1</v>
      </c>
      <c r="C37" s="93">
        <v>1</v>
      </c>
      <c r="D37" s="95"/>
      <c r="E37" s="95"/>
      <c r="F37" s="93"/>
      <c r="G37" s="95"/>
      <c r="H37" s="95"/>
      <c r="I37" s="95"/>
      <c r="J37" s="95"/>
      <c r="K37" s="95"/>
      <c r="L37" s="95"/>
      <c r="M37" s="74">
        <f t="shared" si="2"/>
        <v>1</v>
      </c>
      <c r="N37" s="93">
        <v>0</v>
      </c>
      <c r="O37" s="74">
        <f t="shared" si="3"/>
        <v>1</v>
      </c>
    </row>
    <row r="38" spans="1:15" s="4" customFormat="1" ht="12.75" customHeight="1" x14ac:dyDescent="0.35">
      <c r="A38" s="72" t="s">
        <v>124</v>
      </c>
      <c r="B38" s="80">
        <v>1</v>
      </c>
      <c r="C38" s="93">
        <v>1</v>
      </c>
      <c r="D38" s="95"/>
      <c r="E38" s="95"/>
      <c r="F38" s="93"/>
      <c r="G38" s="95"/>
      <c r="H38" s="95"/>
      <c r="I38" s="95"/>
      <c r="J38" s="95"/>
      <c r="K38" s="95"/>
      <c r="L38" s="95"/>
      <c r="M38" s="74">
        <f t="shared" si="2"/>
        <v>1</v>
      </c>
      <c r="N38" s="93">
        <v>1</v>
      </c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93">
        <v>2</v>
      </c>
      <c r="D39" s="95"/>
      <c r="E39" s="95"/>
      <c r="F39" s="93"/>
      <c r="G39" s="95"/>
      <c r="H39" s="95"/>
      <c r="I39" s="95"/>
      <c r="J39" s="95"/>
      <c r="K39" s="95"/>
      <c r="L39" s="95"/>
      <c r="M39" s="74">
        <f t="shared" si="2"/>
        <v>2</v>
      </c>
      <c r="N39" s="93">
        <v>2</v>
      </c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93">
        <v>2</v>
      </c>
      <c r="D41" s="95"/>
      <c r="E41" s="95"/>
      <c r="F41" s="93"/>
      <c r="G41" s="95"/>
      <c r="H41" s="95"/>
      <c r="I41" s="95"/>
      <c r="J41" s="95"/>
      <c r="K41" s="95"/>
      <c r="L41" s="95"/>
      <c r="M41" s="74">
        <f t="shared" ref="M41:M46" si="4">SUM(C41:L41)</f>
        <v>2</v>
      </c>
      <c r="N41" s="93">
        <v>2</v>
      </c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93">
        <v>1</v>
      </c>
      <c r="D42" s="95"/>
      <c r="E42" s="95"/>
      <c r="F42" s="93"/>
      <c r="G42" s="95"/>
      <c r="H42" s="95"/>
      <c r="I42" s="95"/>
      <c r="J42" s="95"/>
      <c r="K42" s="95"/>
      <c r="L42" s="95"/>
      <c r="M42" s="74">
        <f t="shared" si="4"/>
        <v>1</v>
      </c>
      <c r="N42" s="93">
        <v>0</v>
      </c>
      <c r="O42" s="74">
        <f t="shared" si="5"/>
        <v>1</v>
      </c>
    </row>
    <row r="43" spans="1:15" s="4" customFormat="1" ht="12.75" customHeight="1" x14ac:dyDescent="0.35">
      <c r="A43" s="72" t="s">
        <v>129</v>
      </c>
      <c r="B43" s="73">
        <v>1</v>
      </c>
      <c r="C43" s="93">
        <v>1</v>
      </c>
      <c r="D43" s="95"/>
      <c r="E43" s="95"/>
      <c r="F43" s="93"/>
      <c r="G43" s="95"/>
      <c r="H43" s="95"/>
      <c r="I43" s="95"/>
      <c r="J43" s="95"/>
      <c r="K43" s="95"/>
      <c r="L43" s="95"/>
      <c r="M43" s="74">
        <f t="shared" si="4"/>
        <v>1</v>
      </c>
      <c r="N43" s="93">
        <v>1</v>
      </c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93">
        <v>5</v>
      </c>
      <c r="D44" s="95"/>
      <c r="E44" s="95"/>
      <c r="F44" s="93"/>
      <c r="G44" s="95"/>
      <c r="H44" s="95"/>
      <c r="I44" s="95"/>
      <c r="J44" s="95"/>
      <c r="K44" s="95"/>
      <c r="L44" s="95"/>
      <c r="M44" s="74">
        <f t="shared" si="4"/>
        <v>5</v>
      </c>
      <c r="N44" s="93">
        <v>1</v>
      </c>
      <c r="O44" s="74">
        <f t="shared" si="5"/>
        <v>4</v>
      </c>
    </row>
    <row r="45" spans="1:15" s="4" customFormat="1" ht="12.75" customHeight="1" x14ac:dyDescent="0.35">
      <c r="A45" s="72" t="s">
        <v>131</v>
      </c>
      <c r="B45" s="73">
        <v>1</v>
      </c>
      <c r="C45" s="93">
        <v>1</v>
      </c>
      <c r="D45" s="95"/>
      <c r="E45" s="95"/>
      <c r="F45" s="93"/>
      <c r="G45" s="95"/>
      <c r="H45" s="95"/>
      <c r="I45" s="95"/>
      <c r="J45" s="95"/>
      <c r="K45" s="95"/>
      <c r="L45" s="95"/>
      <c r="M45" s="74">
        <f t="shared" si="4"/>
        <v>1</v>
      </c>
      <c r="N45" s="93">
        <v>0</v>
      </c>
      <c r="O45" s="74">
        <f t="shared" si="5"/>
        <v>1</v>
      </c>
    </row>
    <row r="46" spans="1:15" s="4" customFormat="1" ht="12.75" customHeight="1" x14ac:dyDescent="0.35">
      <c r="A46" s="72" t="s">
        <v>132</v>
      </c>
      <c r="B46" s="73">
        <v>1</v>
      </c>
      <c r="C46" s="93">
        <v>1</v>
      </c>
      <c r="D46" s="95"/>
      <c r="E46" s="95"/>
      <c r="F46" s="93"/>
      <c r="G46" s="95"/>
      <c r="H46" s="95"/>
      <c r="I46" s="95"/>
      <c r="J46" s="95"/>
      <c r="K46" s="95"/>
      <c r="L46" s="95"/>
      <c r="M46" s="74">
        <f t="shared" si="4"/>
        <v>1</v>
      </c>
      <c r="N46" s="93">
        <v>0</v>
      </c>
      <c r="O46" s="74">
        <f t="shared" si="5"/>
        <v>1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93">
        <v>1</v>
      </c>
      <c r="D48" s="95"/>
      <c r="E48" s="95"/>
      <c r="F48" s="93"/>
      <c r="G48" s="95"/>
      <c r="H48" s="95"/>
      <c r="I48" s="95"/>
      <c r="J48" s="95"/>
      <c r="K48" s="95"/>
      <c r="L48" s="95"/>
      <c r="M48" s="74">
        <f t="shared" ref="M48:M59" si="6">SUM(C48:L48)</f>
        <v>1</v>
      </c>
      <c r="N48" s="93">
        <v>0</v>
      </c>
      <c r="O48" s="74">
        <f t="shared" ref="O48:O59" si="7">M48-N48</f>
        <v>1</v>
      </c>
    </row>
    <row r="49" spans="1:15" s="4" customFormat="1" ht="12.75" customHeight="1" x14ac:dyDescent="0.35">
      <c r="A49" s="72" t="s">
        <v>135</v>
      </c>
      <c r="B49" s="73">
        <v>1</v>
      </c>
      <c r="C49" s="93">
        <v>1</v>
      </c>
      <c r="D49" s="95"/>
      <c r="E49" s="95"/>
      <c r="F49" s="93"/>
      <c r="G49" s="95"/>
      <c r="H49" s="95"/>
      <c r="I49" s="95"/>
      <c r="J49" s="95"/>
      <c r="K49" s="95"/>
      <c r="L49" s="95"/>
      <c r="M49" s="74">
        <f t="shared" si="6"/>
        <v>1</v>
      </c>
      <c r="N49" s="93">
        <v>1</v>
      </c>
      <c r="O49" s="74">
        <f t="shared" si="7"/>
        <v>0</v>
      </c>
    </row>
    <row r="50" spans="1:15" s="4" customFormat="1" ht="12.75" customHeight="1" x14ac:dyDescent="0.35">
      <c r="A50" s="72" t="s">
        <v>136</v>
      </c>
      <c r="B50" s="73">
        <v>1</v>
      </c>
      <c r="C50" s="93">
        <v>1</v>
      </c>
      <c r="D50" s="95"/>
      <c r="E50" s="95"/>
      <c r="F50" s="93"/>
      <c r="G50" s="95"/>
      <c r="H50" s="95"/>
      <c r="I50" s="95"/>
      <c r="J50" s="95"/>
      <c r="K50" s="95"/>
      <c r="L50" s="95"/>
      <c r="M50" s="74">
        <f t="shared" si="6"/>
        <v>1</v>
      </c>
      <c r="N50" s="93">
        <v>1</v>
      </c>
      <c r="O50" s="74">
        <f t="shared" si="7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93">
        <v>1</v>
      </c>
      <c r="D51" s="95"/>
      <c r="E51" s="95"/>
      <c r="F51" s="93"/>
      <c r="G51" s="95"/>
      <c r="H51" s="95"/>
      <c r="I51" s="95"/>
      <c r="J51" s="95"/>
      <c r="K51" s="95"/>
      <c r="L51" s="95"/>
      <c r="M51" s="74">
        <f t="shared" si="6"/>
        <v>1</v>
      </c>
      <c r="N51" s="93">
        <v>1</v>
      </c>
      <c r="O51" s="74">
        <f t="shared" si="7"/>
        <v>0</v>
      </c>
    </row>
    <row r="52" spans="1:15" s="4" customFormat="1" ht="12.75" customHeight="1" x14ac:dyDescent="0.35">
      <c r="A52" s="72" t="s">
        <v>138</v>
      </c>
      <c r="B52" s="73">
        <v>8</v>
      </c>
      <c r="C52" s="93">
        <v>8</v>
      </c>
      <c r="D52" s="95"/>
      <c r="E52" s="95"/>
      <c r="F52" s="93">
        <v>8</v>
      </c>
      <c r="G52" s="95"/>
      <c r="H52" s="95"/>
      <c r="I52" s="95"/>
      <c r="J52" s="95"/>
      <c r="K52" s="95"/>
      <c r="L52" s="95"/>
      <c r="M52" s="74">
        <f t="shared" si="6"/>
        <v>16</v>
      </c>
      <c r="N52" s="93">
        <v>1</v>
      </c>
      <c r="O52" s="74">
        <f t="shared" si="7"/>
        <v>15</v>
      </c>
    </row>
    <row r="53" spans="1:15" s="4" customFormat="1" ht="14.5" x14ac:dyDescent="0.35">
      <c r="A53" s="72"/>
      <c r="B53" s="80"/>
      <c r="C53" s="93"/>
      <c r="D53" s="95"/>
      <c r="E53" s="95"/>
      <c r="F53" s="93"/>
      <c r="G53" s="95"/>
      <c r="H53" s="95"/>
      <c r="I53" s="95"/>
      <c r="J53" s="95"/>
      <c r="K53" s="95"/>
      <c r="L53" s="95"/>
      <c r="M53" s="74">
        <f t="shared" si="6"/>
        <v>0</v>
      </c>
      <c r="N53" s="93">
        <v>0</v>
      </c>
      <c r="O53" s="74">
        <f t="shared" si="7"/>
        <v>0</v>
      </c>
    </row>
    <row r="54" spans="1:15" s="4" customFormat="1" ht="14.5" x14ac:dyDescent="0.35">
      <c r="A54" s="72"/>
      <c r="B54" s="80"/>
      <c r="C54" s="93"/>
      <c r="D54" s="95"/>
      <c r="E54" s="95"/>
      <c r="F54" s="93"/>
      <c r="G54" s="95"/>
      <c r="H54" s="95"/>
      <c r="I54" s="95"/>
      <c r="J54" s="95"/>
      <c r="K54" s="95"/>
      <c r="L54" s="95"/>
      <c r="M54" s="74">
        <f t="shared" si="6"/>
        <v>0</v>
      </c>
      <c r="N54" s="93"/>
      <c r="O54" s="74">
        <f t="shared" si="7"/>
        <v>0</v>
      </c>
    </row>
    <row r="55" spans="1:15" s="4" customFormat="1" ht="14.5" x14ac:dyDescent="0.35">
      <c r="A55" s="72"/>
      <c r="B55" s="80"/>
      <c r="C55" s="93"/>
      <c r="D55" s="95"/>
      <c r="E55" s="95"/>
      <c r="F55" s="93"/>
      <c r="G55" s="95"/>
      <c r="H55" s="95"/>
      <c r="I55" s="95"/>
      <c r="J55" s="95"/>
      <c r="K55" s="95"/>
      <c r="L55" s="95"/>
      <c r="M55" s="74">
        <f t="shared" si="6"/>
        <v>0</v>
      </c>
      <c r="N55" s="93"/>
      <c r="O55" s="74">
        <f t="shared" si="7"/>
        <v>0</v>
      </c>
    </row>
    <row r="56" spans="1:15" s="4" customFormat="1" ht="14.5" x14ac:dyDescent="0.35">
      <c r="A56" s="72"/>
      <c r="B56" s="80"/>
      <c r="C56" s="93"/>
      <c r="D56" s="95"/>
      <c r="E56" s="95"/>
      <c r="F56" s="93"/>
      <c r="G56" s="95"/>
      <c r="H56" s="95"/>
      <c r="I56" s="95"/>
      <c r="J56" s="95"/>
      <c r="K56" s="95"/>
      <c r="L56" s="95"/>
      <c r="M56" s="74">
        <f t="shared" si="6"/>
        <v>0</v>
      </c>
      <c r="N56" s="93"/>
      <c r="O56" s="74">
        <f t="shared" si="7"/>
        <v>0</v>
      </c>
    </row>
    <row r="57" spans="1:15" s="4" customFormat="1" ht="14.5" x14ac:dyDescent="0.35">
      <c r="A57" s="72"/>
      <c r="B57" s="80"/>
      <c r="C57" s="93"/>
      <c r="D57" s="95"/>
      <c r="E57" s="95"/>
      <c r="F57" s="93"/>
      <c r="G57" s="95"/>
      <c r="H57" s="95"/>
      <c r="I57" s="95"/>
      <c r="J57" s="95"/>
      <c r="K57" s="95"/>
      <c r="L57" s="95"/>
      <c r="M57" s="74">
        <f t="shared" si="6"/>
        <v>0</v>
      </c>
      <c r="N57" s="93"/>
      <c r="O57" s="74">
        <f t="shared" si="7"/>
        <v>0</v>
      </c>
    </row>
    <row r="58" spans="1:15" s="4" customFormat="1" ht="14.5" x14ac:dyDescent="0.35">
      <c r="A58" s="72"/>
      <c r="B58" s="80"/>
      <c r="C58" s="93"/>
      <c r="D58" s="95"/>
      <c r="E58" s="95"/>
      <c r="F58" s="93"/>
      <c r="G58" s="95"/>
      <c r="H58" s="95"/>
      <c r="I58" s="95"/>
      <c r="J58" s="95"/>
      <c r="K58" s="95"/>
      <c r="L58" s="95"/>
      <c r="M58" s="74">
        <f t="shared" si="6"/>
        <v>0</v>
      </c>
      <c r="N58" s="93"/>
      <c r="O58" s="74">
        <f t="shared" si="7"/>
        <v>0</v>
      </c>
    </row>
    <row r="59" spans="1:15" s="4" customFormat="1" ht="14.5" x14ac:dyDescent="0.35">
      <c r="A59" s="72"/>
      <c r="B59" s="80"/>
      <c r="C59" s="93"/>
      <c r="D59" s="95"/>
      <c r="E59" s="95"/>
      <c r="F59" s="93"/>
      <c r="G59" s="95"/>
      <c r="H59" s="95"/>
      <c r="I59" s="95"/>
      <c r="J59" s="95"/>
      <c r="K59" s="95"/>
      <c r="L59" s="95"/>
      <c r="M59" s="74">
        <f t="shared" si="6"/>
        <v>0</v>
      </c>
      <c r="N59" s="93"/>
      <c r="O59" s="74">
        <f t="shared" si="7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mergeCells count="11">
    <mergeCell ref="A2:L2"/>
    <mergeCell ref="N3:O3"/>
    <mergeCell ref="E3:G3"/>
    <mergeCell ref="N4:O4"/>
    <mergeCell ref="A27:O27"/>
    <mergeCell ref="A47:O47"/>
    <mergeCell ref="A7:B7"/>
    <mergeCell ref="A26:O26"/>
    <mergeCell ref="A13:O13"/>
    <mergeCell ref="C6:L6"/>
    <mergeCell ref="A40:O40"/>
  </mergeCells>
  <phoneticPr fontId="0" type="noConversion"/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3"/>
  <sheetViews>
    <sheetView topLeftCell="A13" zoomScale="90" zoomScaleNormal="90" workbookViewId="0">
      <selection activeCell="A11" sqref="A11:XFD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ref="M29:M35" si="4">SUM(C29:L29)</f>
        <v>0</v>
      </c>
      <c r="N29" s="70"/>
      <c r="O29" s="74">
        <f t="shared" ref="O29:O35" si="5">M29-N29</f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4"/>
        <v>0</v>
      </c>
      <c r="N30" s="70"/>
      <c r="O30" s="74">
        <f t="shared" si="5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4"/>
        <v>0</v>
      </c>
      <c r="N31" s="70"/>
      <c r="O31" s="74">
        <f t="shared" si="5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4"/>
        <v>0</v>
      </c>
      <c r="N32" s="70"/>
      <c r="O32" s="74">
        <f t="shared" si="5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4"/>
        <v>0</v>
      </c>
      <c r="N33" s="70"/>
      <c r="O33" s="74">
        <f t="shared" si="5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4"/>
        <v>0</v>
      </c>
      <c r="N34" s="70"/>
      <c r="O34" s="74">
        <f t="shared" si="5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4"/>
        <v>0</v>
      </c>
      <c r="N35" s="70"/>
      <c r="O35" s="74">
        <f t="shared" si="5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6">SUM(C41:L41)</f>
        <v>0</v>
      </c>
      <c r="N41" s="70"/>
      <c r="O41" s="74">
        <f t="shared" ref="O41:O46" si="7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6"/>
        <v>0</v>
      </c>
      <c r="N42" s="70"/>
      <c r="O42" s="74">
        <f t="shared" si="7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6"/>
        <v>0</v>
      </c>
      <c r="N43" s="70"/>
      <c r="O43" s="74">
        <f t="shared" si="7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6"/>
        <v>0</v>
      </c>
      <c r="N44" s="70"/>
      <c r="O44" s="74">
        <f t="shared" si="7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6"/>
        <v>0</v>
      </c>
      <c r="N45" s="70"/>
      <c r="O45" s="74">
        <f t="shared" si="7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6"/>
        <v>0</v>
      </c>
      <c r="N46" s="70"/>
      <c r="O46" s="74">
        <f t="shared" si="7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0Rdhe+ZjHeXqDRI1LK8cbxE/A535SK66LqZga3gemvzSMlpZ4farTqjdAwKPhmU15ycGiUPk/pbtfD4oopVRVg==" saltValue="sNfCjdpuvReQZlYLpBrKtw==" spinCount="100000" sheet="1" objects="1" scenarios="1"/>
  <mergeCells count="11">
    <mergeCell ref="A40:O40"/>
    <mergeCell ref="A47:O47"/>
    <mergeCell ref="A7:B7"/>
    <mergeCell ref="A26:O26"/>
    <mergeCell ref="A13:O13"/>
    <mergeCell ref="A2:L2"/>
    <mergeCell ref="N3:O3"/>
    <mergeCell ref="E3:G3"/>
    <mergeCell ref="N4:O4"/>
    <mergeCell ref="A27:O27"/>
    <mergeCell ref="C6:L6"/>
  </mergeCells>
  <phoneticPr fontId="0" type="noConversion"/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29A7-BAF6-454F-8986-062275075AC2}">
  <dimension ref="A1:O63"/>
  <sheetViews>
    <sheetView zoomScale="90" zoomScaleNormal="90" workbookViewId="0">
      <selection activeCell="L8" sqref="L8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91YpvutMWRWATxzUhkXAO8Q/57lQMNsJ+x8V/CUiuy0jAKMCMTgriSWP9gJy/Ykt9uXN4fbOQYKsLj3D116EGA==" saltValue="SLbNt79gDS8hW6oNcFvSQw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96C9-4681-4BDA-9DE3-4207C72A5359}">
  <dimension ref="A1:O63"/>
  <sheetViews>
    <sheetView zoomScale="90" zoomScaleNormal="90" workbookViewId="0">
      <selection activeCell="E3" sqref="E3:G3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O1jxZRmx/GxPNEBO72KrnHoMVkbNKRgxLB0YkVcZ5g148jtnFFxzgm4ZCqqHye0JBQ93jO0YfQOVNCcbdlKE1Q==" saltValue="fKja37dc7bKUjoLjB91bFA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4A62-7F00-439C-8AAC-DB65958C7CB5}">
  <dimension ref="A1:O63"/>
  <sheetViews>
    <sheetView zoomScale="90" zoomScaleNormal="90" workbookViewId="0">
      <selection activeCell="H3" sqref="H3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k9IX+98WFa8TwhKWKbzKSbH0zopTDUUkzWz8tr2eTCPRKNh2hocIPvBJNGB8p1aURnUkJQe237qVtEsaDRGq4Q==" saltValue="c5yM4mTfjISKXM+ZKoHPag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B348-6601-4A46-836E-517CDE7096D0}">
  <dimension ref="A1:O63"/>
  <sheetViews>
    <sheetView zoomScale="90" zoomScaleNormal="90" workbookViewId="0">
      <selection activeCell="I12" sqref="I12"/>
    </sheetView>
  </sheetViews>
  <sheetFormatPr defaultColWidth="11.453125" defaultRowHeight="13" x14ac:dyDescent="0.3"/>
  <cols>
    <col min="1" max="1" width="38.453125" style="1" customWidth="1"/>
    <col min="2" max="2" width="19.54296875" style="2" customWidth="1"/>
    <col min="3" max="3" width="9.453125" style="1" customWidth="1"/>
    <col min="4" max="4" width="9.1796875" style="1" customWidth="1"/>
    <col min="5" max="6" width="9.453125" style="1" customWidth="1"/>
    <col min="7" max="11" width="9" style="1" customWidth="1"/>
    <col min="12" max="12" width="9.54296875" style="1" customWidth="1"/>
    <col min="13" max="13" width="12.453125" style="1" customWidth="1"/>
    <col min="14" max="14" width="14.453125" style="1" customWidth="1"/>
    <col min="15" max="15" width="16" style="1" customWidth="1"/>
    <col min="16" max="16384" width="11.453125" style="1"/>
  </cols>
  <sheetData>
    <row r="1" spans="1:15" s="48" customFormat="1" ht="20.25" customHeight="1" x14ac:dyDescent="0.35">
      <c r="A1" s="37" t="s">
        <v>80</v>
      </c>
    </row>
    <row r="2" spans="1:15" s="4" customFormat="1" ht="15.5" x14ac:dyDescent="0.3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51"/>
      <c r="N2" s="51"/>
      <c r="O2" s="51"/>
    </row>
    <row r="3" spans="1:15" s="4" customFormat="1" ht="18.75" customHeight="1" x14ac:dyDescent="0.35">
      <c r="A3" s="48" t="s">
        <v>37</v>
      </c>
      <c r="B3" s="54"/>
      <c r="C3" s="52"/>
      <c r="D3" s="52" t="s">
        <v>82</v>
      </c>
      <c r="E3" s="140"/>
      <c r="F3" s="141"/>
      <c r="G3" s="142"/>
      <c r="H3" s="81"/>
      <c r="I3" s="81"/>
      <c r="J3" s="81"/>
      <c r="K3" s="81"/>
      <c r="L3" s="49"/>
      <c r="M3" s="52" t="s">
        <v>84</v>
      </c>
      <c r="N3" s="140"/>
      <c r="O3" s="142"/>
    </row>
    <row r="4" spans="1:15" s="4" customFormat="1" ht="19.5" customHeight="1" x14ac:dyDescent="0.35">
      <c r="A4" s="48" t="s">
        <v>86</v>
      </c>
      <c r="B4" s="54"/>
      <c r="C4" s="48"/>
      <c r="D4" s="48"/>
      <c r="E4" s="48"/>
      <c r="F4" s="48"/>
      <c r="G4" s="48"/>
      <c r="H4" s="48"/>
      <c r="I4" s="48"/>
      <c r="J4" s="48"/>
      <c r="K4" s="48"/>
      <c r="L4" s="48"/>
      <c r="M4" s="48" t="s">
        <v>87</v>
      </c>
      <c r="N4" s="140"/>
      <c r="O4" s="142"/>
    </row>
    <row r="5" spans="1:15" s="4" customFormat="1" ht="9.75" customHeight="1" x14ac:dyDescent="0.35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4" customFormat="1" ht="16.5" customHeight="1" x14ac:dyDescent="0.3">
      <c r="A6" s="67"/>
      <c r="B6" s="67"/>
      <c r="C6" s="151" t="s">
        <v>89</v>
      </c>
      <c r="D6" s="151"/>
      <c r="E6" s="151"/>
      <c r="F6" s="151"/>
      <c r="G6" s="151"/>
      <c r="H6" s="151"/>
      <c r="I6" s="151"/>
      <c r="J6" s="151"/>
      <c r="K6" s="151"/>
      <c r="L6" s="152"/>
    </row>
    <row r="7" spans="1:15" s="4" customFormat="1" ht="16.5" customHeight="1" x14ac:dyDescent="0.3">
      <c r="A7" s="146" t="s">
        <v>90</v>
      </c>
      <c r="B7" s="147"/>
      <c r="C7" s="87"/>
      <c r="D7" s="87"/>
      <c r="E7" s="87"/>
      <c r="F7" s="87"/>
      <c r="G7" s="87"/>
      <c r="H7" s="87"/>
      <c r="I7" s="87"/>
      <c r="J7" s="87"/>
      <c r="K7" s="87"/>
      <c r="L7" s="87"/>
      <c r="M7" s="85"/>
      <c r="N7" s="85"/>
      <c r="O7" s="85"/>
    </row>
    <row r="8" spans="1:15" s="4" customFormat="1" ht="16.5" customHeight="1" x14ac:dyDescent="0.3">
      <c r="A8" s="82" t="s">
        <v>91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76" t="s">
        <v>92</v>
      </c>
      <c r="N8" s="76" t="s">
        <v>93</v>
      </c>
      <c r="O8" s="76" t="s">
        <v>94</v>
      </c>
    </row>
    <row r="9" spans="1:15" s="4" customFormat="1" ht="16.5" customHeight="1" x14ac:dyDescent="0.3">
      <c r="A9" s="98" t="s">
        <v>95</v>
      </c>
      <c r="B9" s="80">
        <v>1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9"/>
      <c r="N9" s="71"/>
      <c r="O9" s="79"/>
    </row>
    <row r="10" spans="1:15" s="4" customFormat="1" ht="16.5" customHeight="1" x14ac:dyDescent="0.3">
      <c r="A10" s="98" t="s">
        <v>96</v>
      </c>
      <c r="B10" s="80">
        <v>1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9"/>
      <c r="N10" s="71"/>
      <c r="O10" s="79"/>
    </row>
    <row r="11" spans="1:15" s="4" customFormat="1" ht="16.5" customHeight="1" x14ac:dyDescent="0.3">
      <c r="A11" s="98" t="s">
        <v>97</v>
      </c>
      <c r="B11" s="80"/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1"/>
      <c r="O11" s="79"/>
    </row>
    <row r="12" spans="1:15" s="4" customFormat="1" ht="16.5" customHeight="1" x14ac:dyDescent="0.3">
      <c r="A12" s="98" t="s">
        <v>98</v>
      </c>
      <c r="B12" s="80">
        <v>1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71"/>
      <c r="O12" s="79"/>
    </row>
    <row r="13" spans="1:15" s="4" customFormat="1" ht="16.5" customHeight="1" x14ac:dyDescent="0.3">
      <c r="A13" s="149" t="s">
        <v>99</v>
      </c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</row>
    <row r="14" spans="1:15" s="4" customFormat="1" ht="14.15" customHeight="1" x14ac:dyDescent="0.35">
      <c r="A14" s="72" t="s">
        <v>100</v>
      </c>
      <c r="B14" s="73">
        <v>1500</v>
      </c>
      <c r="C14" s="68"/>
      <c r="D14" s="68"/>
      <c r="E14" s="68"/>
      <c r="F14" s="68"/>
      <c r="G14" s="68"/>
      <c r="H14" s="68"/>
      <c r="I14" s="68"/>
      <c r="J14" s="68"/>
      <c r="K14" s="68"/>
      <c r="L14" s="64"/>
      <c r="M14" s="74">
        <f t="shared" ref="M14:M25" si="0">SUM(C14:L14)</f>
        <v>0</v>
      </c>
      <c r="N14" s="70"/>
      <c r="O14" s="74">
        <f t="shared" ref="O14:O25" si="1">M14-N14</f>
        <v>0</v>
      </c>
    </row>
    <row r="15" spans="1:15" s="4" customFormat="1" ht="14.15" customHeight="1" x14ac:dyDescent="0.35">
      <c r="A15" s="72" t="s">
        <v>101</v>
      </c>
      <c r="B15" s="73">
        <v>1500</v>
      </c>
      <c r="C15" s="68"/>
      <c r="D15" s="68"/>
      <c r="E15" s="68"/>
      <c r="F15" s="68"/>
      <c r="G15" s="68"/>
      <c r="H15" s="68"/>
      <c r="I15" s="68"/>
      <c r="J15" s="68"/>
      <c r="K15" s="68"/>
      <c r="L15" s="64"/>
      <c r="M15" s="74">
        <f t="shared" si="0"/>
        <v>0</v>
      </c>
      <c r="N15" s="70"/>
      <c r="O15" s="74">
        <f t="shared" si="1"/>
        <v>0</v>
      </c>
    </row>
    <row r="16" spans="1:15" s="4" customFormat="1" ht="14.15" customHeight="1" x14ac:dyDescent="0.35">
      <c r="A16" s="72" t="s">
        <v>102</v>
      </c>
      <c r="B16" s="75">
        <v>3</v>
      </c>
      <c r="C16" s="68"/>
      <c r="D16" s="68"/>
      <c r="E16" s="68"/>
      <c r="F16" s="68"/>
      <c r="G16" s="68"/>
      <c r="H16" s="68"/>
      <c r="I16" s="68"/>
      <c r="J16" s="68"/>
      <c r="K16" s="68"/>
      <c r="L16" s="64"/>
      <c r="M16" s="74">
        <f>SUM(C16:L16)</f>
        <v>0</v>
      </c>
      <c r="N16" s="70"/>
      <c r="O16" s="74">
        <f>M16-N16</f>
        <v>0</v>
      </c>
    </row>
    <row r="17" spans="1:15" s="4" customFormat="1" ht="14.15" customHeight="1" x14ac:dyDescent="0.35">
      <c r="A17" s="72" t="s">
        <v>139</v>
      </c>
      <c r="B17" s="75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4"/>
      <c r="M17" s="74">
        <f>SUM(C17:L17)</f>
        <v>0</v>
      </c>
      <c r="N17" s="70"/>
      <c r="O17" s="74">
        <f>M17-N17</f>
        <v>0</v>
      </c>
    </row>
    <row r="18" spans="1:15" s="4" customFormat="1" ht="14.15" customHeight="1" x14ac:dyDescent="0.35">
      <c r="A18" s="72" t="s">
        <v>104</v>
      </c>
      <c r="B18" s="73">
        <v>160</v>
      </c>
      <c r="C18" s="68"/>
      <c r="D18" s="68"/>
      <c r="E18" s="68"/>
      <c r="F18" s="68"/>
      <c r="G18" s="68"/>
      <c r="H18" s="68"/>
      <c r="I18" s="68"/>
      <c r="J18" s="68"/>
      <c r="K18" s="68"/>
      <c r="L18" s="64"/>
      <c r="M18" s="74">
        <f>SUM(C18:L18)</f>
        <v>0</v>
      </c>
      <c r="N18" s="70"/>
      <c r="O18" s="74">
        <f>M18-N18</f>
        <v>0</v>
      </c>
    </row>
    <row r="19" spans="1:15" s="4" customFormat="1" ht="14.15" customHeight="1" x14ac:dyDescent="0.35">
      <c r="A19" s="72" t="s">
        <v>105</v>
      </c>
      <c r="B19" s="73">
        <v>160</v>
      </c>
      <c r="C19" s="68"/>
      <c r="D19" s="68"/>
      <c r="E19" s="68"/>
      <c r="F19" s="68"/>
      <c r="G19" s="68"/>
      <c r="H19" s="68"/>
      <c r="I19" s="68"/>
      <c r="J19" s="68"/>
      <c r="K19" s="68"/>
      <c r="L19" s="64"/>
      <c r="M19" s="74">
        <f>SUM(C19:L19)</f>
        <v>0</v>
      </c>
      <c r="N19" s="70"/>
      <c r="O19" s="74">
        <f>M19-N19</f>
        <v>0</v>
      </c>
    </row>
    <row r="20" spans="1:15" s="4" customFormat="1" ht="14.15" customHeight="1" x14ac:dyDescent="0.35">
      <c r="A20" s="72" t="s">
        <v>106</v>
      </c>
      <c r="B20" s="73">
        <v>1600</v>
      </c>
      <c r="C20" s="68"/>
      <c r="D20" s="68"/>
      <c r="E20" s="68"/>
      <c r="F20" s="68"/>
      <c r="G20" s="68"/>
      <c r="H20" s="68"/>
      <c r="I20" s="68"/>
      <c r="J20" s="68"/>
      <c r="K20" s="68"/>
      <c r="L20" s="64"/>
      <c r="M20" s="74">
        <f t="shared" si="0"/>
        <v>0</v>
      </c>
      <c r="N20" s="70"/>
      <c r="O20" s="74">
        <f t="shared" si="1"/>
        <v>0</v>
      </c>
    </row>
    <row r="21" spans="1:15" s="4" customFormat="1" ht="14.15" customHeight="1" x14ac:dyDescent="0.35">
      <c r="A21" s="72" t="s">
        <v>107</v>
      </c>
      <c r="B21" s="73">
        <v>30</v>
      </c>
      <c r="C21" s="68"/>
      <c r="D21" s="68"/>
      <c r="E21" s="68"/>
      <c r="F21" s="68"/>
      <c r="G21" s="68"/>
      <c r="H21" s="68"/>
      <c r="I21" s="68"/>
      <c r="J21" s="68"/>
      <c r="K21" s="68"/>
      <c r="L21" s="64"/>
      <c r="M21" s="74">
        <f t="shared" si="0"/>
        <v>0</v>
      </c>
      <c r="N21" s="70"/>
      <c r="O21" s="74">
        <f t="shared" si="1"/>
        <v>0</v>
      </c>
    </row>
    <row r="22" spans="1:15" s="4" customFormat="1" ht="14.15" customHeight="1" x14ac:dyDescent="0.35">
      <c r="A22" s="72" t="s">
        <v>108</v>
      </c>
      <c r="B22" s="73">
        <v>1500</v>
      </c>
      <c r="C22" s="68"/>
      <c r="D22" s="68"/>
      <c r="E22" s="68"/>
      <c r="F22" s="68"/>
      <c r="G22" s="68"/>
      <c r="H22" s="68"/>
      <c r="I22" s="68"/>
      <c r="J22" s="68"/>
      <c r="K22" s="68"/>
      <c r="L22" s="64"/>
      <c r="M22" s="74">
        <f t="shared" si="0"/>
        <v>0</v>
      </c>
      <c r="N22" s="70"/>
      <c r="O22" s="74">
        <f t="shared" si="1"/>
        <v>0</v>
      </c>
    </row>
    <row r="23" spans="1:15" s="4" customFormat="1" ht="14.15" customHeight="1" x14ac:dyDescent="0.35">
      <c r="A23" s="72" t="s">
        <v>109</v>
      </c>
      <c r="B23" s="73">
        <v>6</v>
      </c>
      <c r="C23" s="68"/>
      <c r="D23" s="68"/>
      <c r="E23" s="68"/>
      <c r="F23" s="68"/>
      <c r="G23" s="68"/>
      <c r="H23" s="68"/>
      <c r="I23" s="68"/>
      <c r="J23" s="68"/>
      <c r="K23" s="68"/>
      <c r="L23" s="64"/>
      <c r="M23" s="74">
        <f t="shared" si="0"/>
        <v>0</v>
      </c>
      <c r="N23" s="70"/>
      <c r="O23" s="74">
        <f t="shared" si="1"/>
        <v>0</v>
      </c>
    </row>
    <row r="24" spans="1:15" s="4" customFormat="1" ht="14.15" customHeight="1" x14ac:dyDescent="0.35">
      <c r="A24" s="72" t="s">
        <v>110</v>
      </c>
      <c r="B24" s="75">
        <v>1500</v>
      </c>
      <c r="C24" s="68"/>
      <c r="D24" s="68"/>
      <c r="E24" s="68"/>
      <c r="F24" s="68"/>
      <c r="G24" s="68"/>
      <c r="H24" s="68"/>
      <c r="I24" s="68"/>
      <c r="J24" s="68"/>
      <c r="K24" s="68"/>
      <c r="L24" s="64"/>
      <c r="M24" s="74">
        <f t="shared" si="0"/>
        <v>0</v>
      </c>
      <c r="N24" s="70"/>
      <c r="O24" s="74">
        <f t="shared" si="1"/>
        <v>0</v>
      </c>
    </row>
    <row r="25" spans="1:15" s="4" customFormat="1" ht="12.75" customHeight="1" x14ac:dyDescent="0.35">
      <c r="A25" s="72" t="s">
        <v>140</v>
      </c>
      <c r="B25" s="73">
        <v>5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4">
        <f t="shared" si="0"/>
        <v>0</v>
      </c>
      <c r="N25" s="86"/>
      <c r="O25" s="74">
        <f t="shared" si="1"/>
        <v>0</v>
      </c>
    </row>
    <row r="26" spans="1:15" s="4" customFormat="1" ht="17.25" customHeight="1" x14ac:dyDescent="0.3">
      <c r="A26" s="148" t="s">
        <v>112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s="4" customFormat="1" ht="14.25" customHeight="1" x14ac:dyDescent="0.3">
      <c r="A27" s="156" t="s">
        <v>113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8"/>
    </row>
    <row r="28" spans="1:15" s="4" customFormat="1" ht="12.75" customHeight="1" x14ac:dyDescent="0.35">
      <c r="A28" s="72" t="s">
        <v>114</v>
      </c>
      <c r="B28" s="73">
        <v>3</v>
      </c>
      <c r="C28" s="70"/>
      <c r="D28" s="69"/>
      <c r="E28" s="69"/>
      <c r="F28" s="70"/>
      <c r="G28" s="69"/>
      <c r="H28" s="69"/>
      <c r="I28" s="69"/>
      <c r="J28" s="69"/>
      <c r="K28" s="69"/>
      <c r="L28" s="69"/>
      <c r="M28" s="74">
        <f t="shared" ref="M28:M59" si="2">SUM(C28:L28)</f>
        <v>0</v>
      </c>
      <c r="N28" s="70"/>
      <c r="O28" s="74">
        <f t="shared" ref="O28:O59" si="3">M28-N28</f>
        <v>0</v>
      </c>
    </row>
    <row r="29" spans="1:15" s="4" customFormat="1" ht="12.75" customHeight="1" x14ac:dyDescent="0.35">
      <c r="A29" s="72" t="s">
        <v>115</v>
      </c>
      <c r="B29" s="73">
        <v>1</v>
      </c>
      <c r="C29" s="70"/>
      <c r="D29" s="69"/>
      <c r="E29" s="69"/>
      <c r="F29" s="70"/>
      <c r="G29" s="69"/>
      <c r="H29" s="69"/>
      <c r="I29" s="69"/>
      <c r="J29" s="69"/>
      <c r="K29" s="69"/>
      <c r="L29" s="69"/>
      <c r="M29" s="74">
        <f t="shared" si="2"/>
        <v>0</v>
      </c>
      <c r="N29" s="70"/>
      <c r="O29" s="74">
        <f t="shared" si="3"/>
        <v>0</v>
      </c>
    </row>
    <row r="30" spans="1:15" s="4" customFormat="1" ht="12.75" customHeight="1" x14ac:dyDescent="0.35">
      <c r="A30" s="72" t="s">
        <v>116</v>
      </c>
      <c r="B30" s="73">
        <v>1</v>
      </c>
      <c r="C30" s="70"/>
      <c r="D30" s="69"/>
      <c r="E30" s="69"/>
      <c r="F30" s="70"/>
      <c r="G30" s="69"/>
      <c r="H30" s="69"/>
      <c r="I30" s="69"/>
      <c r="J30" s="69"/>
      <c r="K30" s="69"/>
      <c r="L30" s="69"/>
      <c r="M30" s="74">
        <f t="shared" si="2"/>
        <v>0</v>
      </c>
      <c r="N30" s="70"/>
      <c r="O30" s="74">
        <f t="shared" si="3"/>
        <v>0</v>
      </c>
    </row>
    <row r="31" spans="1:15" s="4" customFormat="1" ht="12.75" customHeight="1" x14ac:dyDescent="0.35">
      <c r="A31" s="72" t="s">
        <v>141</v>
      </c>
      <c r="B31" s="73">
        <v>2</v>
      </c>
      <c r="C31" s="70"/>
      <c r="D31" s="69"/>
      <c r="E31" s="69"/>
      <c r="F31" s="70"/>
      <c r="G31" s="69"/>
      <c r="H31" s="69"/>
      <c r="I31" s="69"/>
      <c r="J31" s="69"/>
      <c r="K31" s="69"/>
      <c r="L31" s="69"/>
      <c r="M31" s="74">
        <f t="shared" si="2"/>
        <v>0</v>
      </c>
      <c r="N31" s="70"/>
      <c r="O31" s="74">
        <f t="shared" si="3"/>
        <v>0</v>
      </c>
    </row>
    <row r="32" spans="1:15" s="4" customFormat="1" ht="12.75" customHeight="1" x14ac:dyDescent="0.35">
      <c r="A32" s="72" t="s">
        <v>142</v>
      </c>
      <c r="B32" s="73">
        <v>1</v>
      </c>
      <c r="C32" s="70"/>
      <c r="D32" s="69"/>
      <c r="E32" s="69"/>
      <c r="F32" s="70"/>
      <c r="G32" s="69"/>
      <c r="H32" s="69"/>
      <c r="I32" s="69"/>
      <c r="J32" s="69"/>
      <c r="K32" s="69"/>
      <c r="L32" s="69"/>
      <c r="M32" s="74">
        <f t="shared" si="2"/>
        <v>0</v>
      </c>
      <c r="N32" s="70"/>
      <c r="O32" s="74">
        <f t="shared" si="3"/>
        <v>0</v>
      </c>
    </row>
    <row r="33" spans="1:15" s="4" customFormat="1" ht="12.75" customHeight="1" x14ac:dyDescent="0.35">
      <c r="A33" s="72" t="s">
        <v>119</v>
      </c>
      <c r="B33" s="73">
        <v>1</v>
      </c>
      <c r="C33" s="70"/>
      <c r="D33" s="69"/>
      <c r="E33" s="69"/>
      <c r="F33" s="70"/>
      <c r="G33" s="69"/>
      <c r="H33" s="69"/>
      <c r="I33" s="69"/>
      <c r="J33" s="69"/>
      <c r="K33" s="69"/>
      <c r="L33" s="69"/>
      <c r="M33" s="74">
        <f t="shared" si="2"/>
        <v>0</v>
      </c>
      <c r="N33" s="70"/>
      <c r="O33" s="74">
        <f t="shared" si="3"/>
        <v>0</v>
      </c>
    </row>
    <row r="34" spans="1:15" s="4" customFormat="1" ht="12.75" customHeight="1" x14ac:dyDescent="0.35">
      <c r="A34" s="72" t="s">
        <v>120</v>
      </c>
      <c r="B34" s="73">
        <v>2</v>
      </c>
      <c r="C34" s="70"/>
      <c r="D34" s="69"/>
      <c r="E34" s="69"/>
      <c r="F34" s="70"/>
      <c r="G34" s="69"/>
      <c r="H34" s="69"/>
      <c r="I34" s="69"/>
      <c r="J34" s="69"/>
      <c r="K34" s="69"/>
      <c r="L34" s="69"/>
      <c r="M34" s="74">
        <f t="shared" si="2"/>
        <v>0</v>
      </c>
      <c r="N34" s="70"/>
      <c r="O34" s="74">
        <f t="shared" si="3"/>
        <v>0</v>
      </c>
    </row>
    <row r="35" spans="1:15" s="4" customFormat="1" ht="12.75" customHeight="1" x14ac:dyDescent="0.35">
      <c r="A35" s="72" t="s">
        <v>121</v>
      </c>
      <c r="B35" s="73">
        <v>1</v>
      </c>
      <c r="C35" s="70"/>
      <c r="D35" s="69"/>
      <c r="E35" s="69"/>
      <c r="F35" s="70"/>
      <c r="G35" s="69"/>
      <c r="H35" s="69"/>
      <c r="I35" s="69"/>
      <c r="J35" s="69"/>
      <c r="K35" s="69"/>
      <c r="L35" s="69"/>
      <c r="M35" s="74">
        <f t="shared" si="2"/>
        <v>0</v>
      </c>
      <c r="N35" s="70"/>
      <c r="O35" s="74">
        <f t="shared" si="3"/>
        <v>0</v>
      </c>
    </row>
    <row r="36" spans="1:15" s="4" customFormat="1" ht="12.75" customHeight="1" x14ac:dyDescent="0.35">
      <c r="A36" s="72" t="s">
        <v>122</v>
      </c>
      <c r="B36" s="73">
        <v>2</v>
      </c>
      <c r="C36" s="70"/>
      <c r="D36" s="69"/>
      <c r="E36" s="69"/>
      <c r="F36" s="70"/>
      <c r="G36" s="69"/>
      <c r="H36" s="69"/>
      <c r="I36" s="69"/>
      <c r="J36" s="69"/>
      <c r="K36" s="69"/>
      <c r="L36" s="69"/>
      <c r="M36" s="74">
        <f t="shared" si="2"/>
        <v>0</v>
      </c>
      <c r="N36" s="70"/>
      <c r="O36" s="74">
        <f t="shared" si="3"/>
        <v>0</v>
      </c>
    </row>
    <row r="37" spans="1:15" s="4" customFormat="1" ht="12.75" customHeight="1" x14ac:dyDescent="0.35">
      <c r="A37" s="72" t="s">
        <v>123</v>
      </c>
      <c r="B37" s="73">
        <v>1</v>
      </c>
      <c r="C37" s="70"/>
      <c r="D37" s="69"/>
      <c r="E37" s="69"/>
      <c r="F37" s="70"/>
      <c r="G37" s="69"/>
      <c r="H37" s="69"/>
      <c r="I37" s="69"/>
      <c r="J37" s="69"/>
      <c r="K37" s="69"/>
      <c r="L37" s="69"/>
      <c r="M37" s="74">
        <f t="shared" si="2"/>
        <v>0</v>
      </c>
      <c r="N37" s="70"/>
      <c r="O37" s="74">
        <f t="shared" si="3"/>
        <v>0</v>
      </c>
    </row>
    <row r="38" spans="1:15" s="4" customFormat="1" ht="12.75" customHeight="1" x14ac:dyDescent="0.35">
      <c r="A38" s="72" t="s">
        <v>124</v>
      </c>
      <c r="B38" s="80">
        <v>1</v>
      </c>
      <c r="C38" s="70"/>
      <c r="D38" s="69"/>
      <c r="E38" s="69"/>
      <c r="F38" s="70"/>
      <c r="G38" s="69"/>
      <c r="H38" s="69"/>
      <c r="I38" s="69"/>
      <c r="J38" s="69"/>
      <c r="K38" s="69"/>
      <c r="L38" s="69"/>
      <c r="M38" s="74">
        <f t="shared" si="2"/>
        <v>0</v>
      </c>
      <c r="N38" s="70"/>
      <c r="O38" s="74">
        <f t="shared" si="3"/>
        <v>0</v>
      </c>
    </row>
    <row r="39" spans="1:15" s="4" customFormat="1" ht="12.75" customHeight="1" x14ac:dyDescent="0.35">
      <c r="A39" s="72" t="s">
        <v>125</v>
      </c>
      <c r="B39" s="80">
        <v>2</v>
      </c>
      <c r="C39" s="70"/>
      <c r="D39" s="69"/>
      <c r="E39" s="69"/>
      <c r="F39" s="70"/>
      <c r="G39" s="69"/>
      <c r="H39" s="69"/>
      <c r="I39" s="69"/>
      <c r="J39" s="69"/>
      <c r="K39" s="69"/>
      <c r="L39" s="69"/>
      <c r="M39" s="74">
        <f t="shared" si="2"/>
        <v>0</v>
      </c>
      <c r="N39" s="70"/>
      <c r="O39" s="74">
        <f t="shared" si="3"/>
        <v>0</v>
      </c>
    </row>
    <row r="40" spans="1:15" s="4" customFormat="1" ht="12.75" customHeight="1" x14ac:dyDescent="0.3">
      <c r="A40" s="143" t="s">
        <v>126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5"/>
    </row>
    <row r="41" spans="1:15" s="4" customFormat="1" ht="12.75" customHeight="1" x14ac:dyDescent="0.35">
      <c r="A41" s="72" t="s">
        <v>127</v>
      </c>
      <c r="B41" s="80">
        <v>2</v>
      </c>
      <c r="C41" s="70"/>
      <c r="D41" s="69"/>
      <c r="E41" s="69"/>
      <c r="F41" s="70"/>
      <c r="G41" s="69"/>
      <c r="H41" s="69"/>
      <c r="I41" s="69"/>
      <c r="J41" s="69"/>
      <c r="K41" s="69"/>
      <c r="L41" s="69"/>
      <c r="M41" s="74">
        <f t="shared" ref="M41:M46" si="4">SUM(C41:L41)</f>
        <v>0</v>
      </c>
      <c r="N41" s="70"/>
      <c r="O41" s="74">
        <f t="shared" ref="O41:O46" si="5">M41-N41</f>
        <v>0</v>
      </c>
    </row>
    <row r="42" spans="1:15" s="4" customFormat="1" ht="12.75" customHeight="1" x14ac:dyDescent="0.35">
      <c r="A42" s="72" t="s">
        <v>128</v>
      </c>
      <c r="B42" s="73">
        <v>1</v>
      </c>
      <c r="C42" s="70"/>
      <c r="D42" s="69"/>
      <c r="E42" s="69"/>
      <c r="F42" s="70"/>
      <c r="G42" s="69"/>
      <c r="H42" s="69"/>
      <c r="I42" s="69"/>
      <c r="J42" s="69"/>
      <c r="K42" s="69"/>
      <c r="L42" s="69"/>
      <c r="M42" s="74">
        <f t="shared" si="4"/>
        <v>0</v>
      </c>
      <c r="N42" s="70"/>
      <c r="O42" s="74">
        <f t="shared" si="5"/>
        <v>0</v>
      </c>
    </row>
    <row r="43" spans="1:15" s="4" customFormat="1" ht="12.75" customHeight="1" x14ac:dyDescent="0.35">
      <c r="A43" s="72" t="s">
        <v>129</v>
      </c>
      <c r="B43" s="73">
        <v>1</v>
      </c>
      <c r="C43" s="70"/>
      <c r="D43" s="69"/>
      <c r="E43" s="69"/>
      <c r="F43" s="70"/>
      <c r="G43" s="69"/>
      <c r="H43" s="69"/>
      <c r="I43" s="69"/>
      <c r="J43" s="69"/>
      <c r="K43" s="69"/>
      <c r="L43" s="69"/>
      <c r="M43" s="74">
        <f t="shared" si="4"/>
        <v>0</v>
      </c>
      <c r="N43" s="70"/>
      <c r="O43" s="74">
        <f t="shared" si="5"/>
        <v>0</v>
      </c>
    </row>
    <row r="44" spans="1:15" s="4" customFormat="1" ht="12.75" customHeight="1" x14ac:dyDescent="0.35">
      <c r="A44" s="72" t="s">
        <v>130</v>
      </c>
      <c r="B44" s="73">
        <v>5</v>
      </c>
      <c r="C44" s="70"/>
      <c r="D44" s="69"/>
      <c r="E44" s="69"/>
      <c r="F44" s="70"/>
      <c r="G44" s="69"/>
      <c r="H44" s="69"/>
      <c r="I44" s="69"/>
      <c r="J44" s="69"/>
      <c r="K44" s="69"/>
      <c r="L44" s="69"/>
      <c r="M44" s="74">
        <f t="shared" si="4"/>
        <v>0</v>
      </c>
      <c r="N44" s="70"/>
      <c r="O44" s="74">
        <f t="shared" si="5"/>
        <v>0</v>
      </c>
    </row>
    <row r="45" spans="1:15" s="4" customFormat="1" ht="12.75" customHeight="1" x14ac:dyDescent="0.35">
      <c r="A45" s="72" t="s">
        <v>131</v>
      </c>
      <c r="B45" s="73">
        <v>1</v>
      </c>
      <c r="C45" s="70"/>
      <c r="D45" s="69"/>
      <c r="E45" s="69"/>
      <c r="F45" s="70"/>
      <c r="G45" s="69"/>
      <c r="H45" s="69"/>
      <c r="I45" s="69"/>
      <c r="J45" s="69"/>
      <c r="K45" s="69"/>
      <c r="L45" s="69"/>
      <c r="M45" s="74">
        <f t="shared" si="4"/>
        <v>0</v>
      </c>
      <c r="N45" s="70"/>
      <c r="O45" s="74">
        <f t="shared" si="5"/>
        <v>0</v>
      </c>
    </row>
    <row r="46" spans="1:15" s="4" customFormat="1" ht="12.75" customHeight="1" x14ac:dyDescent="0.35">
      <c r="A46" s="72" t="s">
        <v>132</v>
      </c>
      <c r="B46" s="73">
        <v>1</v>
      </c>
      <c r="C46" s="70"/>
      <c r="D46" s="69"/>
      <c r="E46" s="69"/>
      <c r="F46" s="70"/>
      <c r="G46" s="69"/>
      <c r="H46" s="69"/>
      <c r="I46" s="69"/>
      <c r="J46" s="69"/>
      <c r="K46" s="69"/>
      <c r="L46" s="69"/>
      <c r="M46" s="74">
        <f t="shared" si="4"/>
        <v>0</v>
      </c>
      <c r="N46" s="70"/>
      <c r="O46" s="74">
        <f t="shared" si="5"/>
        <v>0</v>
      </c>
    </row>
    <row r="47" spans="1:15" s="4" customFormat="1" ht="12.75" customHeight="1" x14ac:dyDescent="0.3">
      <c r="A47" s="143" t="s">
        <v>133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</row>
    <row r="48" spans="1:15" s="4" customFormat="1" ht="12.75" customHeight="1" x14ac:dyDescent="0.35">
      <c r="A48" s="72" t="s">
        <v>134</v>
      </c>
      <c r="B48" s="73">
        <v>1</v>
      </c>
      <c r="C48" s="70"/>
      <c r="D48" s="69"/>
      <c r="E48" s="69"/>
      <c r="F48" s="70"/>
      <c r="G48" s="69"/>
      <c r="H48" s="69"/>
      <c r="I48" s="69"/>
      <c r="J48" s="69"/>
      <c r="K48" s="69"/>
      <c r="L48" s="69"/>
      <c r="M48" s="74">
        <f t="shared" si="2"/>
        <v>0</v>
      </c>
      <c r="N48" s="70"/>
      <c r="O48" s="74">
        <f t="shared" si="3"/>
        <v>0</v>
      </c>
    </row>
    <row r="49" spans="1:15" s="4" customFormat="1" ht="12.75" customHeight="1" x14ac:dyDescent="0.35">
      <c r="A49" s="72" t="s">
        <v>135</v>
      </c>
      <c r="B49" s="73">
        <v>1</v>
      </c>
      <c r="C49" s="70"/>
      <c r="D49" s="69"/>
      <c r="E49" s="69"/>
      <c r="F49" s="70"/>
      <c r="G49" s="69"/>
      <c r="H49" s="69"/>
      <c r="I49" s="69"/>
      <c r="J49" s="69"/>
      <c r="K49" s="69"/>
      <c r="L49" s="69"/>
      <c r="M49" s="74">
        <f t="shared" si="2"/>
        <v>0</v>
      </c>
      <c r="N49" s="70"/>
      <c r="O49" s="74">
        <f t="shared" si="3"/>
        <v>0</v>
      </c>
    </row>
    <row r="50" spans="1:15" s="4" customFormat="1" ht="12.75" customHeight="1" x14ac:dyDescent="0.35">
      <c r="A50" s="72" t="s">
        <v>143</v>
      </c>
      <c r="B50" s="73">
        <v>1</v>
      </c>
      <c r="C50" s="70"/>
      <c r="D50" s="69"/>
      <c r="E50" s="69"/>
      <c r="F50" s="70"/>
      <c r="G50" s="69"/>
      <c r="H50" s="69"/>
      <c r="I50" s="69"/>
      <c r="J50" s="69"/>
      <c r="K50" s="69"/>
      <c r="L50" s="69"/>
      <c r="M50" s="74">
        <f t="shared" si="2"/>
        <v>0</v>
      </c>
      <c r="N50" s="70"/>
      <c r="O50" s="74">
        <f t="shared" si="3"/>
        <v>0</v>
      </c>
    </row>
    <row r="51" spans="1:15" s="4" customFormat="1" ht="12.75" customHeight="1" x14ac:dyDescent="0.35">
      <c r="A51" s="72" t="s">
        <v>137</v>
      </c>
      <c r="B51" s="73">
        <v>1</v>
      </c>
      <c r="C51" s="70"/>
      <c r="D51" s="69"/>
      <c r="E51" s="69"/>
      <c r="F51" s="70"/>
      <c r="G51" s="69"/>
      <c r="H51" s="69"/>
      <c r="I51" s="69"/>
      <c r="J51" s="69"/>
      <c r="K51" s="69"/>
      <c r="L51" s="69"/>
      <c r="M51" s="74">
        <f t="shared" si="2"/>
        <v>0</v>
      </c>
      <c r="N51" s="70"/>
      <c r="O51" s="74">
        <f t="shared" si="3"/>
        <v>0</v>
      </c>
    </row>
    <row r="52" spans="1:15" s="4" customFormat="1" ht="12.75" customHeight="1" x14ac:dyDescent="0.35">
      <c r="A52" s="72" t="s">
        <v>144</v>
      </c>
      <c r="B52" s="73">
        <v>8</v>
      </c>
      <c r="C52" s="70"/>
      <c r="D52" s="69"/>
      <c r="E52" s="69"/>
      <c r="F52" s="70"/>
      <c r="G52" s="69"/>
      <c r="H52" s="69"/>
      <c r="I52" s="69"/>
      <c r="J52" s="69"/>
      <c r="K52" s="69"/>
      <c r="L52" s="69"/>
      <c r="M52" s="74">
        <f t="shared" si="2"/>
        <v>0</v>
      </c>
      <c r="N52" s="70"/>
      <c r="O52" s="74">
        <f t="shared" si="3"/>
        <v>0</v>
      </c>
    </row>
    <row r="53" spans="1:15" s="4" customFormat="1" ht="14.5" x14ac:dyDescent="0.35">
      <c r="A53" s="72"/>
      <c r="B53" s="80"/>
      <c r="C53" s="70"/>
      <c r="D53" s="69"/>
      <c r="E53" s="69"/>
      <c r="F53" s="70"/>
      <c r="G53" s="69"/>
      <c r="H53" s="69"/>
      <c r="I53" s="69"/>
      <c r="J53" s="69"/>
      <c r="K53" s="69"/>
      <c r="L53" s="69"/>
      <c r="M53" s="74">
        <f t="shared" si="2"/>
        <v>0</v>
      </c>
      <c r="N53" s="70"/>
      <c r="O53" s="74">
        <f t="shared" si="3"/>
        <v>0</v>
      </c>
    </row>
    <row r="54" spans="1:15" s="4" customFormat="1" ht="14.5" x14ac:dyDescent="0.35">
      <c r="A54" s="72"/>
      <c r="B54" s="80"/>
      <c r="C54" s="70"/>
      <c r="D54" s="69"/>
      <c r="E54" s="69"/>
      <c r="F54" s="70"/>
      <c r="G54" s="69"/>
      <c r="H54" s="69"/>
      <c r="I54" s="69"/>
      <c r="J54" s="69"/>
      <c r="K54" s="69"/>
      <c r="L54" s="69"/>
      <c r="M54" s="74">
        <f t="shared" si="2"/>
        <v>0</v>
      </c>
      <c r="N54" s="70"/>
      <c r="O54" s="74">
        <f t="shared" si="3"/>
        <v>0</v>
      </c>
    </row>
    <row r="55" spans="1:15" s="4" customFormat="1" ht="14.5" x14ac:dyDescent="0.35">
      <c r="A55" s="72"/>
      <c r="B55" s="80"/>
      <c r="C55" s="70"/>
      <c r="D55" s="69"/>
      <c r="E55" s="69"/>
      <c r="F55" s="70"/>
      <c r="G55" s="69"/>
      <c r="H55" s="69"/>
      <c r="I55" s="69"/>
      <c r="J55" s="69"/>
      <c r="K55" s="69"/>
      <c r="L55" s="69"/>
      <c r="M55" s="74">
        <f t="shared" si="2"/>
        <v>0</v>
      </c>
      <c r="N55" s="70"/>
      <c r="O55" s="74">
        <f t="shared" si="3"/>
        <v>0</v>
      </c>
    </row>
    <row r="56" spans="1:15" s="4" customFormat="1" ht="14.5" x14ac:dyDescent="0.35">
      <c r="A56" s="72"/>
      <c r="B56" s="80"/>
      <c r="C56" s="70"/>
      <c r="D56" s="69"/>
      <c r="E56" s="69"/>
      <c r="F56" s="70"/>
      <c r="G56" s="69"/>
      <c r="H56" s="69"/>
      <c r="I56" s="69"/>
      <c r="J56" s="69"/>
      <c r="K56" s="69"/>
      <c r="L56" s="69"/>
      <c r="M56" s="74">
        <f t="shared" si="2"/>
        <v>0</v>
      </c>
      <c r="N56" s="70"/>
      <c r="O56" s="74">
        <f t="shared" si="3"/>
        <v>0</v>
      </c>
    </row>
    <row r="57" spans="1:15" s="4" customFormat="1" ht="14.5" x14ac:dyDescent="0.35">
      <c r="A57" s="72"/>
      <c r="B57" s="80"/>
      <c r="C57" s="70"/>
      <c r="D57" s="69"/>
      <c r="E57" s="69"/>
      <c r="F57" s="70"/>
      <c r="G57" s="69"/>
      <c r="H57" s="69"/>
      <c r="I57" s="69"/>
      <c r="J57" s="69"/>
      <c r="K57" s="69"/>
      <c r="L57" s="69"/>
      <c r="M57" s="74">
        <f t="shared" si="2"/>
        <v>0</v>
      </c>
      <c r="N57" s="70"/>
      <c r="O57" s="74">
        <f t="shared" si="3"/>
        <v>0</v>
      </c>
    </row>
    <row r="58" spans="1:15" s="4" customFormat="1" ht="14.5" x14ac:dyDescent="0.35">
      <c r="A58" s="72"/>
      <c r="B58" s="80"/>
      <c r="C58" s="70"/>
      <c r="D58" s="69"/>
      <c r="E58" s="69"/>
      <c r="F58" s="70"/>
      <c r="G58" s="69"/>
      <c r="H58" s="69"/>
      <c r="I58" s="69"/>
      <c r="J58" s="69"/>
      <c r="K58" s="69"/>
      <c r="L58" s="69"/>
      <c r="M58" s="74">
        <f t="shared" si="2"/>
        <v>0</v>
      </c>
      <c r="N58" s="70"/>
      <c r="O58" s="74">
        <f t="shared" si="3"/>
        <v>0</v>
      </c>
    </row>
    <row r="59" spans="1:15" s="4" customFormat="1" ht="14.5" x14ac:dyDescent="0.35">
      <c r="A59" s="72"/>
      <c r="B59" s="80"/>
      <c r="C59" s="70"/>
      <c r="D59" s="69"/>
      <c r="E59" s="69"/>
      <c r="F59" s="70"/>
      <c r="G59" s="69"/>
      <c r="H59" s="69"/>
      <c r="I59" s="69"/>
      <c r="J59" s="69"/>
      <c r="K59" s="69"/>
      <c r="L59" s="69"/>
      <c r="M59" s="74">
        <f t="shared" si="2"/>
        <v>0</v>
      </c>
      <c r="N59" s="70"/>
      <c r="O59" s="74">
        <f t="shared" si="3"/>
        <v>0</v>
      </c>
    </row>
    <row r="60" spans="1:15" s="4" customFormat="1" x14ac:dyDescent="0.3">
      <c r="B60" s="44"/>
    </row>
    <row r="61" spans="1:15" s="4" customFormat="1" x14ac:dyDescent="0.3">
      <c r="B61" s="44"/>
    </row>
    <row r="62" spans="1:15" s="4" customFormat="1" x14ac:dyDescent="0.3">
      <c r="B62" s="44"/>
    </row>
    <row r="63" spans="1:15" s="4" customFormat="1" x14ac:dyDescent="0.3">
      <c r="B63" s="44"/>
    </row>
  </sheetData>
  <sheetProtection algorithmName="SHA-512" hashValue="wERLIDsdPO6b+I4qQ/Bf7IG7d7ebrbS0U1dVyLvB445Niv+UgB9yNI4rv9GQg8HbVf4Q72dwONIE7UMigBgdjA==" saltValue="ijetNS5pGiSEkf/kWTvfMQ==" spinCount="100000" sheet="1" objects="1" scenarios="1"/>
  <mergeCells count="11">
    <mergeCell ref="A13:O13"/>
    <mergeCell ref="A26:O26"/>
    <mergeCell ref="A27:O27"/>
    <mergeCell ref="A40:O40"/>
    <mergeCell ref="A47:O47"/>
    <mergeCell ref="A7:B7"/>
    <mergeCell ref="A2:L2"/>
    <mergeCell ref="E3:G3"/>
    <mergeCell ref="N3:O3"/>
    <mergeCell ref="N4:O4"/>
    <mergeCell ref="C6:L6"/>
  </mergeCells>
  <pageMargins left="0.78740157499999996" right="0.78740157499999996" top="0.36" bottom="0.44" header="0.17" footer="0.19"/>
  <pageSetup paperSize="9" scale="65" orientation="landscape"/>
  <headerFooter alignWithMargins="0">
    <oddHeader>&amp;F</oddHeader>
    <oddFooter>&amp;A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bca8d8-f704-4dc4-bd7d-e57aff069bad" xsi:nil="true"/>
    <lcf76f155ced4ddcb4097134ff3c332f xmlns="4ce68754-2828-4c2b-add2-13759625a1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ée un document." ma:contentTypeScope="" ma:versionID="e433d169e979257ac23a9f92ce728cbb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0324ebb62c9eff74e323bf89805e8b00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67D3D-EE50-4025-9A5F-45A3439974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C65C1D-0B95-4E9C-8580-69273224EC77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4ce68754-2828-4c2b-add2-13759625a169"/>
    <ds:schemaRef ds:uri="http://schemas.microsoft.com/office/infopath/2007/PartnerControls"/>
    <ds:schemaRef ds:uri="5fbca8d8-f704-4dc4-bd7d-e57aff069ba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DB6213-D36F-48C8-A4EA-471C39ADB7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A lire avant utilisation</vt:lpstr>
      <vt:lpstr>Exemple Eval besoins par lieu </vt:lpstr>
      <vt:lpstr>Eval besoins par lieu vierge</vt:lpstr>
      <vt:lpstr>Exemple Suivi appro equipe</vt:lpstr>
      <vt:lpstr>Suivi appro equipe A</vt:lpstr>
      <vt:lpstr>Suivi appro equipe B</vt:lpstr>
      <vt:lpstr>Suivi appro equipe C</vt:lpstr>
      <vt:lpstr>Suivi appro equipe D</vt:lpstr>
      <vt:lpstr>Suivi appro equipe E</vt:lpstr>
      <vt:lpstr>Suivi appro equipe F</vt:lpstr>
      <vt:lpstr>Suivi appro equipe G</vt:lpstr>
      <vt:lpstr>Suivi appro equipe H</vt:lpstr>
      <vt:lpstr>Suivi appro equipe I</vt:lpstr>
      <vt:lpstr>Suivi appro equipe J</vt:lpstr>
      <vt:lpstr>Suivi appro equipe K </vt:lpstr>
      <vt:lpstr>Suivi appro equipe L</vt:lpstr>
      <vt:lpstr>Suivi appro equipe M</vt:lpstr>
      <vt:lpstr>Suivi appro equipe N</vt:lpstr>
      <vt:lpstr>Suivi appro equipe O</vt:lpstr>
      <vt:lpstr>Feuil11</vt:lpstr>
      <vt:lpstr>'A lire avant utilisation'!Print_Area</vt:lpstr>
      <vt:lpstr>'Eval besoins par lieu vierge'!Print_Area</vt:lpstr>
      <vt:lpstr>'Exemple Eval besoins par lieu '!Print_Area</vt:lpstr>
    </vt:vector>
  </TitlesOfParts>
  <Manager/>
  <Company>MSF-OCP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 fermon</dc:creator>
  <cp:keywords/>
  <dc:description/>
  <cp:lastModifiedBy>Elisabeth LESAOUT</cp:lastModifiedBy>
  <cp:revision/>
  <dcterms:created xsi:type="dcterms:W3CDTF">1996-10-21T11:03:58Z</dcterms:created>
  <dcterms:modified xsi:type="dcterms:W3CDTF">2026-05-12T12:21:29Z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